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\\Srvfas02\sviluppo\Promozione- offerte\AGGIORNAMENTO OFFERTE\Aggiornamento - Pdf offerte\01 - 2025 Gennaio\Iren Gas Tutela Vulnerabilità Sito\"/>
    </mc:Choice>
  </mc:AlternateContent>
  <xr:revisionPtr revIDLastSave="0" documentId="13_ncr:1_{BCAA26C2-0C2A-40B9-B159-0EC03FD299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ic 2024" sheetId="20" r:id="rId1"/>
    <sheet name="nov 2024" sheetId="19" r:id="rId2"/>
    <sheet name="ott 2024" sheetId="18" r:id="rId3"/>
    <sheet name="set 2024" sheetId="16" r:id="rId4"/>
    <sheet name="ago 2024" sheetId="15" r:id="rId5"/>
    <sheet name="lug 2024" sheetId="14" r:id="rId6"/>
    <sheet name="giu 2024" sheetId="13" r:id="rId7"/>
    <sheet name="mag 2024" sheetId="12" r:id="rId8"/>
    <sheet name="apr 2024" sheetId="8" r:id="rId9"/>
    <sheet name="mar 2024" sheetId="9" r:id="rId10"/>
    <sheet name="feb 2024" sheetId="10" r:id="rId11"/>
    <sheet name="gen 2024" sheetId="11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3" i="20" l="1"/>
  <c r="G122" i="20"/>
  <c r="Q121" i="20"/>
  <c r="S121" i="20" s="1"/>
  <c r="N121" i="20"/>
  <c r="M121" i="20"/>
  <c r="L121" i="20"/>
  <c r="G121" i="20"/>
  <c r="E121" i="20"/>
  <c r="F121" i="20" s="1"/>
  <c r="Q119" i="20"/>
  <c r="H119" i="20"/>
  <c r="Q118" i="20"/>
  <c r="H118" i="20"/>
  <c r="Q117" i="20"/>
  <c r="H117" i="20"/>
  <c r="Q116" i="20"/>
  <c r="H116" i="20"/>
  <c r="Q115" i="20"/>
  <c r="H115" i="20"/>
  <c r="R114" i="20"/>
  <c r="Q114" i="20"/>
  <c r="P114" i="20"/>
  <c r="K114" i="20"/>
  <c r="J114" i="20"/>
  <c r="I114" i="20"/>
  <c r="H114" i="20"/>
  <c r="E114" i="20"/>
  <c r="D114" i="20"/>
  <c r="C114" i="20"/>
  <c r="G105" i="20"/>
  <c r="G104" i="20"/>
  <c r="Q103" i="20"/>
  <c r="S103" i="20" s="1"/>
  <c r="N103" i="20"/>
  <c r="M103" i="20"/>
  <c r="L103" i="20"/>
  <c r="G103" i="20"/>
  <c r="E103" i="20"/>
  <c r="F103" i="20" s="1"/>
  <c r="Q101" i="20"/>
  <c r="H101" i="20"/>
  <c r="Q100" i="20"/>
  <c r="H100" i="20"/>
  <c r="Q99" i="20"/>
  <c r="H99" i="20"/>
  <c r="Q98" i="20"/>
  <c r="H98" i="20"/>
  <c r="Q97" i="20"/>
  <c r="H97" i="20"/>
  <c r="R96" i="20"/>
  <c r="Q96" i="20"/>
  <c r="P96" i="20"/>
  <c r="S101" i="20" s="1"/>
  <c r="K96" i="20"/>
  <c r="J96" i="20"/>
  <c r="I96" i="20"/>
  <c r="H96" i="20"/>
  <c r="E96" i="20"/>
  <c r="D96" i="20"/>
  <c r="C96" i="20"/>
  <c r="G87" i="20"/>
  <c r="G86" i="20"/>
  <c r="Q85" i="20"/>
  <c r="S85" i="20" s="1"/>
  <c r="N85" i="20"/>
  <c r="M85" i="20"/>
  <c r="L85" i="20"/>
  <c r="G85" i="20"/>
  <c r="E85" i="20"/>
  <c r="F85" i="20" s="1"/>
  <c r="Q83" i="20"/>
  <c r="H83" i="20"/>
  <c r="Q82" i="20"/>
  <c r="H82" i="20"/>
  <c r="Q81" i="20"/>
  <c r="H81" i="20"/>
  <c r="Q80" i="20"/>
  <c r="H80" i="20"/>
  <c r="Q79" i="20"/>
  <c r="H79" i="20"/>
  <c r="R78" i="20"/>
  <c r="S82" i="20" s="1"/>
  <c r="Q78" i="20"/>
  <c r="P78" i="20"/>
  <c r="K78" i="20"/>
  <c r="J78" i="20"/>
  <c r="I78" i="20"/>
  <c r="H78" i="20"/>
  <c r="E78" i="20"/>
  <c r="D78" i="20"/>
  <c r="C78" i="20"/>
  <c r="G69" i="20"/>
  <c r="G68" i="20"/>
  <c r="Q67" i="20"/>
  <c r="S67" i="20" s="1"/>
  <c r="N67" i="20"/>
  <c r="M67" i="20"/>
  <c r="L67" i="20"/>
  <c r="G67" i="20"/>
  <c r="E67" i="20"/>
  <c r="F67" i="20" s="1"/>
  <c r="Q65" i="20"/>
  <c r="H65" i="20"/>
  <c r="Q64" i="20"/>
  <c r="H64" i="20"/>
  <c r="Q63" i="20"/>
  <c r="H63" i="20"/>
  <c r="Q62" i="20"/>
  <c r="H62" i="20"/>
  <c r="Q61" i="20"/>
  <c r="H61" i="20"/>
  <c r="R60" i="20"/>
  <c r="Q60" i="20"/>
  <c r="P60" i="20"/>
  <c r="K60" i="20"/>
  <c r="J60" i="20"/>
  <c r="I60" i="20"/>
  <c r="H60" i="20"/>
  <c r="E60" i="20"/>
  <c r="D60" i="20"/>
  <c r="C60" i="20"/>
  <c r="G51" i="20"/>
  <c r="G50" i="20"/>
  <c r="Q49" i="20"/>
  <c r="S49" i="20" s="1"/>
  <c r="N49" i="20"/>
  <c r="M49" i="20"/>
  <c r="L49" i="20"/>
  <c r="G49" i="20"/>
  <c r="E49" i="20"/>
  <c r="F49" i="20" s="1"/>
  <c r="Q47" i="20"/>
  <c r="H47" i="20"/>
  <c r="Q46" i="20"/>
  <c r="H46" i="20"/>
  <c r="Q45" i="20"/>
  <c r="H45" i="20"/>
  <c r="Q44" i="20"/>
  <c r="H44" i="20"/>
  <c r="Q43" i="20"/>
  <c r="H43" i="20"/>
  <c r="R42" i="20"/>
  <c r="Q42" i="20"/>
  <c r="P42" i="20"/>
  <c r="K42" i="20"/>
  <c r="J42" i="20"/>
  <c r="I42" i="20"/>
  <c r="H42" i="20"/>
  <c r="E42" i="20"/>
  <c r="D42" i="20"/>
  <c r="C42" i="20"/>
  <c r="G33" i="20"/>
  <c r="G32" i="20"/>
  <c r="Q31" i="20"/>
  <c r="S31" i="20" s="1"/>
  <c r="N31" i="20"/>
  <c r="M31" i="20"/>
  <c r="L31" i="20"/>
  <c r="G31" i="20"/>
  <c r="E31" i="20"/>
  <c r="F31" i="20" s="1"/>
  <c r="Q29" i="20"/>
  <c r="H29" i="20"/>
  <c r="Q28" i="20"/>
  <c r="H28" i="20"/>
  <c r="Q27" i="20"/>
  <c r="H27" i="20"/>
  <c r="Q26" i="20"/>
  <c r="H26" i="20"/>
  <c r="Q25" i="20"/>
  <c r="H25" i="20"/>
  <c r="R24" i="20"/>
  <c r="Q24" i="20"/>
  <c r="P24" i="20"/>
  <c r="K24" i="20"/>
  <c r="J24" i="20"/>
  <c r="I24" i="20"/>
  <c r="H24" i="20"/>
  <c r="E24" i="20"/>
  <c r="D24" i="20"/>
  <c r="C24" i="20"/>
  <c r="O140" i="19"/>
  <c r="G140" i="19"/>
  <c r="G139" i="19"/>
  <c r="O139" i="19" s="1"/>
  <c r="S138" i="19"/>
  <c r="Q138" i="19"/>
  <c r="N138" i="19"/>
  <c r="M138" i="19"/>
  <c r="L138" i="19"/>
  <c r="G138" i="19"/>
  <c r="O138" i="19" s="1"/>
  <c r="E138" i="19"/>
  <c r="F138" i="19" s="1"/>
  <c r="Q136" i="19"/>
  <c r="H136" i="19"/>
  <c r="Q135" i="19"/>
  <c r="H135" i="19"/>
  <c r="O135" i="19" s="1"/>
  <c r="Q134" i="19"/>
  <c r="H134" i="19"/>
  <c r="O134" i="19" s="1"/>
  <c r="Q133" i="19"/>
  <c r="H133" i="19"/>
  <c r="S132" i="19"/>
  <c r="Q132" i="19"/>
  <c r="H132" i="19"/>
  <c r="S131" i="19"/>
  <c r="R131" i="19"/>
  <c r="S134" i="19" s="1"/>
  <c r="Q131" i="19"/>
  <c r="P131" i="19"/>
  <c r="S136" i="19" s="1"/>
  <c r="K131" i="19"/>
  <c r="J131" i="19"/>
  <c r="I131" i="19"/>
  <c r="O132" i="19" s="1"/>
  <c r="H131" i="19"/>
  <c r="O131" i="19" s="1"/>
  <c r="E131" i="19"/>
  <c r="D131" i="19"/>
  <c r="C131" i="19"/>
  <c r="F131" i="19" s="1"/>
  <c r="G122" i="19"/>
  <c r="O122" i="19" s="1"/>
  <c r="G121" i="19"/>
  <c r="O121" i="19" s="1"/>
  <c r="Q120" i="19"/>
  <c r="S120" i="19" s="1"/>
  <c r="N120" i="19"/>
  <c r="M120" i="19"/>
  <c r="L120" i="19"/>
  <c r="G120" i="19"/>
  <c r="O120" i="19" s="1"/>
  <c r="E120" i="19"/>
  <c r="F120" i="19" s="1"/>
  <c r="Q118" i="19"/>
  <c r="S118" i="19" s="1"/>
  <c r="H118" i="19"/>
  <c r="O118" i="19" s="1"/>
  <c r="Q117" i="19"/>
  <c r="S117" i="19" s="1"/>
  <c r="H117" i="19"/>
  <c r="S116" i="19"/>
  <c r="Q116" i="19"/>
  <c r="H116" i="19"/>
  <c r="O116" i="19" s="1"/>
  <c r="S115" i="19"/>
  <c r="Q115" i="19"/>
  <c r="H115" i="19"/>
  <c r="O115" i="19" s="1"/>
  <c r="Q114" i="19"/>
  <c r="S114" i="19" s="1"/>
  <c r="H114" i="19"/>
  <c r="S113" i="19"/>
  <c r="R113" i="19"/>
  <c r="Q113" i="19"/>
  <c r="P113" i="19"/>
  <c r="K113" i="19"/>
  <c r="J113" i="19"/>
  <c r="O117" i="19" s="1"/>
  <c r="I113" i="19"/>
  <c r="H113" i="19"/>
  <c r="O113" i="19" s="1"/>
  <c r="E113" i="19"/>
  <c r="D113" i="19"/>
  <c r="C113" i="19"/>
  <c r="F113" i="19" s="1"/>
  <c r="G104" i="19"/>
  <c r="G103" i="19"/>
  <c r="Q102" i="19"/>
  <c r="S102" i="19" s="1"/>
  <c r="N102" i="19"/>
  <c r="M102" i="19"/>
  <c r="O104" i="19" s="1"/>
  <c r="L102" i="19"/>
  <c r="G102" i="19"/>
  <c r="O102" i="19" s="1"/>
  <c r="E102" i="19"/>
  <c r="F102" i="19" s="1"/>
  <c r="S100" i="19"/>
  <c r="Q100" i="19"/>
  <c r="H100" i="19"/>
  <c r="O100" i="19" s="1"/>
  <c r="Q99" i="19"/>
  <c r="S99" i="19" s="1"/>
  <c r="H99" i="19"/>
  <c r="O99" i="19" s="1"/>
  <c r="Q98" i="19"/>
  <c r="H98" i="19"/>
  <c r="S97" i="19"/>
  <c r="Q97" i="19"/>
  <c r="H97" i="19"/>
  <c r="O97" i="19" s="1"/>
  <c r="S96" i="19"/>
  <c r="Q96" i="19"/>
  <c r="H96" i="19"/>
  <c r="O96" i="19" s="1"/>
  <c r="R95" i="19"/>
  <c r="Q95" i="19"/>
  <c r="P95" i="19"/>
  <c r="S98" i="19" s="1"/>
  <c r="K95" i="19"/>
  <c r="O95" i="19" s="1"/>
  <c r="J95" i="19"/>
  <c r="I95" i="19"/>
  <c r="H95" i="19"/>
  <c r="E95" i="19"/>
  <c r="D95" i="19"/>
  <c r="C95" i="19"/>
  <c r="F95" i="19" s="1"/>
  <c r="G86" i="19"/>
  <c r="O85" i="19"/>
  <c r="G85" i="19"/>
  <c r="Q84" i="19"/>
  <c r="S84" i="19" s="1"/>
  <c r="N84" i="19"/>
  <c r="O84" i="19" s="1"/>
  <c r="M84" i="19"/>
  <c r="L84" i="19"/>
  <c r="G84" i="19"/>
  <c r="E84" i="19"/>
  <c r="F84" i="19" s="1"/>
  <c r="Q82" i="19"/>
  <c r="H82" i="19"/>
  <c r="O82" i="19" s="1"/>
  <c r="S81" i="19"/>
  <c r="Q81" i="19"/>
  <c r="H81" i="19"/>
  <c r="O81" i="19" s="1"/>
  <c r="Q80" i="19"/>
  <c r="S80" i="19" s="1"/>
  <c r="H80" i="19"/>
  <c r="O80" i="19" s="1"/>
  <c r="Q79" i="19"/>
  <c r="O79" i="19"/>
  <c r="H79" i="19"/>
  <c r="Q78" i="19"/>
  <c r="H78" i="19"/>
  <c r="O78" i="19" s="1"/>
  <c r="R77" i="19"/>
  <c r="Q77" i="19"/>
  <c r="P77" i="19"/>
  <c r="S82" i="19" s="1"/>
  <c r="O77" i="19"/>
  <c r="K77" i="19"/>
  <c r="J77" i="19"/>
  <c r="I77" i="19"/>
  <c r="H77" i="19"/>
  <c r="E77" i="19"/>
  <c r="F77" i="19" s="1"/>
  <c r="D77" i="19"/>
  <c r="C77" i="19"/>
  <c r="G68" i="19"/>
  <c r="O68" i="19" s="1"/>
  <c r="G67" i="19"/>
  <c r="O67" i="19" s="1"/>
  <c r="Q66" i="19"/>
  <c r="S66" i="19" s="1"/>
  <c r="O66" i="19"/>
  <c r="N66" i="19"/>
  <c r="M66" i="19"/>
  <c r="L66" i="19"/>
  <c r="G66" i="19"/>
  <c r="E66" i="19"/>
  <c r="F66" i="19" s="1"/>
  <c r="Q64" i="19"/>
  <c r="H64" i="19"/>
  <c r="O64" i="19" s="1"/>
  <c r="Q63" i="19"/>
  <c r="H63" i="19"/>
  <c r="O63" i="19" s="1"/>
  <c r="Q62" i="19"/>
  <c r="H62" i="19"/>
  <c r="O62" i="19" s="1"/>
  <c r="Q61" i="19"/>
  <c r="O61" i="19"/>
  <c r="H61" i="19"/>
  <c r="Q60" i="19"/>
  <c r="O60" i="19"/>
  <c r="H60" i="19"/>
  <c r="R59" i="19"/>
  <c r="Q59" i="19"/>
  <c r="P59" i="19"/>
  <c r="S63" i="19" s="1"/>
  <c r="K59" i="19"/>
  <c r="J59" i="19"/>
  <c r="I59" i="19"/>
  <c r="H59" i="19"/>
  <c r="O59" i="19" s="1"/>
  <c r="F59" i="19"/>
  <c r="E59" i="19"/>
  <c r="D59" i="19"/>
  <c r="C59" i="19"/>
  <c r="G50" i="19"/>
  <c r="O50" i="19" s="1"/>
  <c r="G49" i="19"/>
  <c r="Q48" i="19"/>
  <c r="S48" i="19" s="1"/>
  <c r="N48" i="19"/>
  <c r="M48" i="19"/>
  <c r="L48" i="19"/>
  <c r="O49" i="19" s="1"/>
  <c r="G48" i="19"/>
  <c r="O48" i="19" s="1"/>
  <c r="F48" i="19"/>
  <c r="E48" i="19"/>
  <c r="Q46" i="19"/>
  <c r="H46" i="19"/>
  <c r="O46" i="19" s="1"/>
  <c r="Q45" i="19"/>
  <c r="S45" i="19" s="1"/>
  <c r="H45" i="19"/>
  <c r="O45" i="19" s="1"/>
  <c r="Q44" i="19"/>
  <c r="H44" i="19"/>
  <c r="O44" i="19" s="1"/>
  <c r="T44" i="19" s="1"/>
  <c r="S43" i="19"/>
  <c r="Q43" i="19"/>
  <c r="H43" i="19"/>
  <c r="O43" i="19" s="1"/>
  <c r="T43" i="19" s="1"/>
  <c r="Q42" i="19"/>
  <c r="S42" i="19" s="1"/>
  <c r="H42" i="19"/>
  <c r="R41" i="19"/>
  <c r="S44" i="19" s="1"/>
  <c r="Q41" i="19"/>
  <c r="S41" i="19" s="1"/>
  <c r="P41" i="19"/>
  <c r="S46" i="19" s="1"/>
  <c r="K41" i="19"/>
  <c r="J41" i="19"/>
  <c r="I41" i="19"/>
  <c r="O42" i="19" s="1"/>
  <c r="H41" i="19"/>
  <c r="O41" i="19" s="1"/>
  <c r="F41" i="19"/>
  <c r="T46" i="19" s="1"/>
  <c r="E41" i="19"/>
  <c r="D41" i="19"/>
  <c r="C41" i="19"/>
  <c r="O32" i="19"/>
  <c r="G32" i="19"/>
  <c r="O31" i="19"/>
  <c r="G31" i="19"/>
  <c r="S30" i="19"/>
  <c r="Q30" i="19"/>
  <c r="N30" i="19"/>
  <c r="M30" i="19"/>
  <c r="L30" i="19"/>
  <c r="G30" i="19"/>
  <c r="O30" i="19" s="1"/>
  <c r="E30" i="19"/>
  <c r="F30" i="19" s="1"/>
  <c r="Q28" i="19"/>
  <c r="O28" i="19"/>
  <c r="H28" i="19"/>
  <c r="Q27" i="19"/>
  <c r="H27" i="19"/>
  <c r="O27" i="19" s="1"/>
  <c r="Q26" i="19"/>
  <c r="S26" i="19" s="1"/>
  <c r="H26" i="19"/>
  <c r="O26" i="19" s="1"/>
  <c r="Q25" i="19"/>
  <c r="H25" i="19"/>
  <c r="O25" i="19" s="1"/>
  <c r="Q24" i="19"/>
  <c r="H24" i="19"/>
  <c r="O24" i="19" s="1"/>
  <c r="R23" i="19"/>
  <c r="S25" i="19" s="1"/>
  <c r="Q23" i="19"/>
  <c r="P23" i="19"/>
  <c r="S27" i="19" s="1"/>
  <c r="K23" i="19"/>
  <c r="J23" i="19"/>
  <c r="I23" i="19"/>
  <c r="H23" i="19"/>
  <c r="O23" i="19" s="1"/>
  <c r="E23" i="19"/>
  <c r="D23" i="19"/>
  <c r="C23" i="19"/>
  <c r="F23" i="19" s="1"/>
  <c r="S63" i="20" l="1"/>
  <c r="S47" i="20"/>
  <c r="O64" i="20"/>
  <c r="S44" i="20"/>
  <c r="F114" i="20"/>
  <c r="O49" i="20"/>
  <c r="F60" i="20"/>
  <c r="S100" i="20"/>
  <c r="O33" i="20"/>
  <c r="O61" i="20"/>
  <c r="O104" i="20"/>
  <c r="O117" i="20"/>
  <c r="O123" i="20"/>
  <c r="O78" i="20"/>
  <c r="O26" i="20"/>
  <c r="F42" i="20"/>
  <c r="S42" i="20"/>
  <c r="S45" i="20"/>
  <c r="S61" i="20"/>
  <c r="O96" i="20"/>
  <c r="S97" i="20"/>
  <c r="O31" i="20"/>
  <c r="O82" i="20"/>
  <c r="S26" i="20"/>
  <c r="S43" i="20"/>
  <c r="O68" i="20"/>
  <c r="O99" i="20"/>
  <c r="O116" i="20"/>
  <c r="S46" i="20"/>
  <c r="O45" i="20"/>
  <c r="O79" i="20"/>
  <c r="O87" i="20"/>
  <c r="O98" i="20"/>
  <c r="O101" i="20"/>
  <c r="O114" i="20"/>
  <c r="F24" i="20"/>
  <c r="O32" i="20"/>
  <c r="O46" i="20"/>
  <c r="O60" i="20"/>
  <c r="S64" i="20"/>
  <c r="O83" i="20"/>
  <c r="O86" i="20"/>
  <c r="S98" i="20"/>
  <c r="O105" i="20"/>
  <c r="S115" i="20"/>
  <c r="O28" i="20"/>
  <c r="O43" i="20"/>
  <c r="O65" i="20"/>
  <c r="O80" i="20"/>
  <c r="O27" i="20"/>
  <c r="O25" i="20"/>
  <c r="S28" i="20"/>
  <c r="O42" i="20"/>
  <c r="O47" i="20"/>
  <c r="O50" i="20"/>
  <c r="O62" i="20"/>
  <c r="O69" i="20"/>
  <c r="S96" i="20"/>
  <c r="O103" i="20"/>
  <c r="S118" i="20"/>
  <c r="O29" i="20"/>
  <c r="O44" i="20"/>
  <c r="O51" i="20"/>
  <c r="F78" i="20"/>
  <c r="S79" i="20"/>
  <c r="O81" i="20"/>
  <c r="F96" i="20"/>
  <c r="S99" i="20"/>
  <c r="O119" i="20"/>
  <c r="O122" i="20"/>
  <c r="O24" i="20"/>
  <c r="S25" i="20"/>
  <c r="S60" i="20"/>
  <c r="O63" i="20"/>
  <c r="O67" i="20"/>
  <c r="O97" i="20"/>
  <c r="O100" i="20"/>
  <c r="O85" i="20"/>
  <c r="S78" i="20"/>
  <c r="S116" i="20"/>
  <c r="S83" i="20"/>
  <c r="S24" i="20"/>
  <c r="S62" i="20"/>
  <c r="S81" i="20"/>
  <c r="S119" i="20"/>
  <c r="S29" i="20"/>
  <c r="S80" i="20"/>
  <c r="O115" i="20"/>
  <c r="S117" i="20"/>
  <c r="S27" i="20"/>
  <c r="S65" i="20"/>
  <c r="O118" i="20"/>
  <c r="O121" i="20"/>
  <c r="S114" i="20"/>
  <c r="T25" i="19"/>
  <c r="T27" i="19"/>
  <c r="T24" i="19"/>
  <c r="T26" i="19"/>
  <c r="T28" i="19"/>
  <c r="T115" i="19"/>
  <c r="T117" i="19"/>
  <c r="T113" i="19"/>
  <c r="T116" i="19"/>
  <c r="T118" i="19"/>
  <c r="T104" i="19"/>
  <c r="T103" i="19"/>
  <c r="T102" i="19"/>
  <c r="T77" i="19"/>
  <c r="T79" i="19"/>
  <c r="T81" i="19"/>
  <c r="T82" i="19"/>
  <c r="T80" i="19"/>
  <c r="T122" i="19"/>
  <c r="T120" i="19"/>
  <c r="T121" i="19"/>
  <c r="T67" i="19"/>
  <c r="T68" i="19"/>
  <c r="T66" i="19"/>
  <c r="T60" i="19"/>
  <c r="T49" i="19"/>
  <c r="T32" i="19"/>
  <c r="T30" i="19"/>
  <c r="T31" i="19"/>
  <c r="T134" i="19"/>
  <c r="T131" i="19"/>
  <c r="T133" i="19"/>
  <c r="T135" i="19"/>
  <c r="T132" i="19"/>
  <c r="T96" i="19"/>
  <c r="T98" i="19"/>
  <c r="T100" i="19"/>
  <c r="T97" i="19"/>
  <c r="T99" i="19"/>
  <c r="T139" i="19"/>
  <c r="T138" i="19"/>
  <c r="T140" i="19"/>
  <c r="T63" i="19"/>
  <c r="T84" i="19"/>
  <c r="T86" i="19"/>
  <c r="T85" i="19"/>
  <c r="S28" i="19"/>
  <c r="T42" i="19"/>
  <c r="T50" i="19"/>
  <c r="S78" i="19"/>
  <c r="T78" i="19" s="1"/>
  <c r="O86" i="19"/>
  <c r="O114" i="19"/>
  <c r="T114" i="19" s="1"/>
  <c r="O133" i="19"/>
  <c r="S135" i="19"/>
  <c r="S64" i="19"/>
  <c r="S59" i="19"/>
  <c r="T59" i="19" s="1"/>
  <c r="T45" i="19"/>
  <c r="T64" i="19"/>
  <c r="S95" i="19"/>
  <c r="T95" i="19" s="1"/>
  <c r="S133" i="19"/>
  <c r="S62" i="19"/>
  <c r="O98" i="19"/>
  <c r="O136" i="19"/>
  <c r="T136" i="19" s="1"/>
  <c r="T62" i="19"/>
  <c r="S24" i="19"/>
  <c r="T48" i="19"/>
  <c r="S60" i="19"/>
  <c r="S79" i="19"/>
  <c r="S61" i="19"/>
  <c r="T61" i="19" s="1"/>
  <c r="T41" i="19"/>
  <c r="S23" i="19"/>
  <c r="T23" i="19" s="1"/>
  <c r="O103" i="19"/>
  <c r="S77" i="19"/>
  <c r="G140" i="18" l="1"/>
  <c r="O140" i="18" s="1"/>
  <c r="T140" i="18" s="1"/>
  <c r="G139" i="18"/>
  <c r="O139" i="18" s="1"/>
  <c r="Q138" i="18"/>
  <c r="S138" i="18" s="1"/>
  <c r="N138" i="18"/>
  <c r="M138" i="18"/>
  <c r="L138" i="18"/>
  <c r="G138" i="18"/>
  <c r="O138" i="18" s="1"/>
  <c r="F138" i="18"/>
  <c r="E138" i="18"/>
  <c r="Q136" i="18"/>
  <c r="H136" i="18"/>
  <c r="Q135" i="18"/>
  <c r="S135" i="18" s="1"/>
  <c r="H135" i="18"/>
  <c r="Q134" i="18"/>
  <c r="H134" i="18"/>
  <c r="Q133" i="18"/>
  <c r="H133" i="18"/>
  <c r="O133" i="18" s="1"/>
  <c r="Q132" i="18"/>
  <c r="S132" i="18" s="1"/>
  <c r="H132" i="18"/>
  <c r="O132" i="18" s="1"/>
  <c r="R131" i="18"/>
  <c r="S133" i="18" s="1"/>
  <c r="Q131" i="18"/>
  <c r="S131" i="18" s="1"/>
  <c r="P131" i="18"/>
  <c r="S134" i="18" s="1"/>
  <c r="K131" i="18"/>
  <c r="O131" i="18" s="1"/>
  <c r="J131" i="18"/>
  <c r="O135" i="18" s="1"/>
  <c r="I131" i="18"/>
  <c r="O134" i="18" s="1"/>
  <c r="H131" i="18"/>
  <c r="E131" i="18"/>
  <c r="D131" i="18"/>
  <c r="C131" i="18"/>
  <c r="F131" i="18" s="1"/>
  <c r="G122" i="18"/>
  <c r="O121" i="18"/>
  <c r="G121" i="18"/>
  <c r="S120" i="18"/>
  <c r="Q120" i="18"/>
  <c r="N120" i="18"/>
  <c r="M120" i="18"/>
  <c r="L120" i="18"/>
  <c r="O122" i="18" s="1"/>
  <c r="G120" i="18"/>
  <c r="O120" i="18" s="1"/>
  <c r="E120" i="18"/>
  <c r="F120" i="18" s="1"/>
  <c r="S118" i="18"/>
  <c r="Q118" i="18"/>
  <c r="H118" i="18"/>
  <c r="Q117" i="18"/>
  <c r="H117" i="18"/>
  <c r="Q116" i="18"/>
  <c r="S116" i="18" s="1"/>
  <c r="O116" i="18"/>
  <c r="H116" i="18"/>
  <c r="Q115" i="18"/>
  <c r="H115" i="18"/>
  <c r="Q114" i="18"/>
  <c r="H114" i="18"/>
  <c r="O114" i="18" s="1"/>
  <c r="R113" i="18"/>
  <c r="S115" i="18" s="1"/>
  <c r="Q113" i="18"/>
  <c r="S113" i="18" s="1"/>
  <c r="P113" i="18"/>
  <c r="K113" i="18"/>
  <c r="J113" i="18"/>
  <c r="I113" i="18"/>
  <c r="O118" i="18" s="1"/>
  <c r="H113" i="18"/>
  <c r="E113" i="18"/>
  <c r="F113" i="18" s="1"/>
  <c r="D113" i="18"/>
  <c r="C113" i="18"/>
  <c r="G104" i="18"/>
  <c r="G103" i="18"/>
  <c r="O103" i="18" s="1"/>
  <c r="Q102" i="18"/>
  <c r="S102" i="18" s="1"/>
  <c r="O102" i="18"/>
  <c r="N102" i="18"/>
  <c r="M102" i="18"/>
  <c r="L102" i="18"/>
  <c r="O104" i="18" s="1"/>
  <c r="G102" i="18"/>
  <c r="E102" i="18"/>
  <c r="F102" i="18" s="1"/>
  <c r="Q100" i="18"/>
  <c r="H100" i="18"/>
  <c r="O100" i="18" s="1"/>
  <c r="Q99" i="18"/>
  <c r="H99" i="18"/>
  <c r="Q98" i="18"/>
  <c r="H98" i="18"/>
  <c r="O98" i="18" s="1"/>
  <c r="Q97" i="18"/>
  <c r="O97" i="18"/>
  <c r="H97" i="18"/>
  <c r="Q96" i="18"/>
  <c r="H96" i="18"/>
  <c r="R95" i="18"/>
  <c r="Q95" i="18"/>
  <c r="P95" i="18"/>
  <c r="S99" i="18" s="1"/>
  <c r="O95" i="18"/>
  <c r="K95" i="18"/>
  <c r="J95" i="18"/>
  <c r="I95" i="18"/>
  <c r="O99" i="18" s="1"/>
  <c r="H95" i="18"/>
  <c r="E95" i="18"/>
  <c r="D95" i="18"/>
  <c r="C95" i="18"/>
  <c r="F95" i="18" s="1"/>
  <c r="G86" i="18"/>
  <c r="O86" i="18" s="1"/>
  <c r="G85" i="18"/>
  <c r="O85" i="18" s="1"/>
  <c r="Q84" i="18"/>
  <c r="S84" i="18" s="1"/>
  <c r="N84" i="18"/>
  <c r="M84" i="18"/>
  <c r="L84" i="18"/>
  <c r="G84" i="18"/>
  <c r="O84" i="18" s="1"/>
  <c r="F84" i="18"/>
  <c r="E84" i="18"/>
  <c r="Q82" i="18"/>
  <c r="S82" i="18" s="1"/>
  <c r="H82" i="18"/>
  <c r="O82" i="18" s="1"/>
  <c r="S81" i="18"/>
  <c r="Q81" i="18"/>
  <c r="H81" i="18"/>
  <c r="O81" i="18" s="1"/>
  <c r="S80" i="18"/>
  <c r="Q80" i="18"/>
  <c r="H80" i="18"/>
  <c r="O80" i="18" s="1"/>
  <c r="T80" i="18" s="1"/>
  <c r="S79" i="18"/>
  <c r="Q79" i="18"/>
  <c r="H79" i="18"/>
  <c r="Q78" i="18"/>
  <c r="S78" i="18" s="1"/>
  <c r="H78" i="18"/>
  <c r="R77" i="18"/>
  <c r="Q77" i="18"/>
  <c r="S77" i="18" s="1"/>
  <c r="P77" i="18"/>
  <c r="K77" i="18"/>
  <c r="J77" i="18"/>
  <c r="I77" i="18"/>
  <c r="O78" i="18" s="1"/>
  <c r="H77" i="18"/>
  <c r="O77" i="18" s="1"/>
  <c r="F77" i="18"/>
  <c r="T82" i="18" s="1"/>
  <c r="E77" i="18"/>
  <c r="D77" i="18"/>
  <c r="C77" i="18"/>
  <c r="G68" i="18"/>
  <c r="G67" i="18"/>
  <c r="S66" i="18"/>
  <c r="Q66" i="18"/>
  <c r="N66" i="18"/>
  <c r="M66" i="18"/>
  <c r="O68" i="18" s="1"/>
  <c r="L66" i="18"/>
  <c r="G66" i="18"/>
  <c r="O66" i="18" s="1"/>
  <c r="E66" i="18"/>
  <c r="F66" i="18" s="1"/>
  <c r="Q64" i="18"/>
  <c r="O64" i="18"/>
  <c r="H64" i="18"/>
  <c r="Q63" i="18"/>
  <c r="S63" i="18" s="1"/>
  <c r="H63" i="18"/>
  <c r="O63" i="18" s="1"/>
  <c r="Q62" i="18"/>
  <c r="H62" i="18"/>
  <c r="O62" i="18" s="1"/>
  <c r="Q61" i="18"/>
  <c r="H61" i="18"/>
  <c r="O61" i="18" s="1"/>
  <c r="Q60" i="18"/>
  <c r="H60" i="18"/>
  <c r="R59" i="18"/>
  <c r="S61" i="18" s="1"/>
  <c r="Q59" i="18"/>
  <c r="S59" i="18" s="1"/>
  <c r="P59" i="18"/>
  <c r="S64" i="18" s="1"/>
  <c r="K59" i="18"/>
  <c r="J59" i="18"/>
  <c r="I59" i="18"/>
  <c r="O59" i="18" s="1"/>
  <c r="H59" i="18"/>
  <c r="E59" i="18"/>
  <c r="D59" i="18"/>
  <c r="C59" i="18"/>
  <c r="F59" i="18" s="1"/>
  <c r="G50" i="18"/>
  <c r="G49" i="18"/>
  <c r="Q48" i="18"/>
  <c r="S48" i="18" s="1"/>
  <c r="N48" i="18"/>
  <c r="M48" i="18"/>
  <c r="L48" i="18"/>
  <c r="O50" i="18" s="1"/>
  <c r="G48" i="18"/>
  <c r="O48" i="18" s="1"/>
  <c r="E48" i="18"/>
  <c r="F48" i="18" s="1"/>
  <c r="Q46" i="18"/>
  <c r="H46" i="18"/>
  <c r="O46" i="18" s="1"/>
  <c r="Q45" i="18"/>
  <c r="O45" i="18"/>
  <c r="H45" i="18"/>
  <c r="Q44" i="18"/>
  <c r="S44" i="18" s="1"/>
  <c r="H44" i="18"/>
  <c r="O44" i="18" s="1"/>
  <c r="S43" i="18"/>
  <c r="Q43" i="18"/>
  <c r="H43" i="18"/>
  <c r="O43" i="18" s="1"/>
  <c r="S42" i="18"/>
  <c r="Q42" i="18"/>
  <c r="H42" i="18"/>
  <c r="O42" i="18" s="1"/>
  <c r="S41" i="18"/>
  <c r="R41" i="18"/>
  <c r="Q41" i="18"/>
  <c r="P41" i="18"/>
  <c r="S46" i="18" s="1"/>
  <c r="K41" i="18"/>
  <c r="J41" i="18"/>
  <c r="I41" i="18"/>
  <c r="H41" i="18"/>
  <c r="O41" i="18" s="1"/>
  <c r="E41" i="18"/>
  <c r="D41" i="18"/>
  <c r="C41" i="18"/>
  <c r="F41" i="18" s="1"/>
  <c r="G32" i="18"/>
  <c r="G31" i="18"/>
  <c r="O31" i="18" s="1"/>
  <c r="Q30" i="18"/>
  <c r="S30" i="18" s="1"/>
  <c r="N30" i="18"/>
  <c r="M30" i="18"/>
  <c r="O30" i="18" s="1"/>
  <c r="T30" i="18" s="1"/>
  <c r="L30" i="18"/>
  <c r="G30" i="18"/>
  <c r="F30" i="18"/>
  <c r="E30" i="18"/>
  <c r="Q28" i="18"/>
  <c r="S28" i="18" s="1"/>
  <c r="H28" i="18"/>
  <c r="O28" i="18" s="1"/>
  <c r="Q27" i="18"/>
  <c r="H27" i="18"/>
  <c r="O27" i="18" s="1"/>
  <c r="Q26" i="18"/>
  <c r="O26" i="18"/>
  <c r="H26" i="18"/>
  <c r="Q25" i="18"/>
  <c r="H25" i="18"/>
  <c r="O25" i="18" s="1"/>
  <c r="Q24" i="18"/>
  <c r="H24" i="18"/>
  <c r="O24" i="18" s="1"/>
  <c r="S23" i="18"/>
  <c r="R23" i="18"/>
  <c r="Q23" i="18"/>
  <c r="P23" i="18"/>
  <c r="S25" i="18" s="1"/>
  <c r="K23" i="18"/>
  <c r="J23" i="18"/>
  <c r="I23" i="18"/>
  <c r="H23" i="18"/>
  <c r="O23" i="18" s="1"/>
  <c r="E23" i="18"/>
  <c r="D23" i="18"/>
  <c r="C23" i="18"/>
  <c r="F23" i="18" s="1"/>
  <c r="T118" i="18" l="1"/>
  <c r="T116" i="18"/>
  <c r="T104" i="18"/>
  <c r="T103" i="18"/>
  <c r="T102" i="18"/>
  <c r="T48" i="18"/>
  <c r="T50" i="18"/>
  <c r="T68" i="18"/>
  <c r="T67" i="18"/>
  <c r="T66" i="18"/>
  <c r="T63" i="18"/>
  <c r="T64" i="18"/>
  <c r="T59" i="18"/>
  <c r="T61" i="18"/>
  <c r="T44" i="18"/>
  <c r="T42" i="18"/>
  <c r="T46" i="18"/>
  <c r="T41" i="18"/>
  <c r="T43" i="18"/>
  <c r="T45" i="18"/>
  <c r="T132" i="18"/>
  <c r="T134" i="18"/>
  <c r="T131" i="18"/>
  <c r="T133" i="18"/>
  <c r="T135" i="18"/>
  <c r="T85" i="18"/>
  <c r="T25" i="18"/>
  <c r="T28" i="18"/>
  <c r="T27" i="18"/>
  <c r="T24" i="18"/>
  <c r="T26" i="18"/>
  <c r="T23" i="18"/>
  <c r="T100" i="18"/>
  <c r="T99" i="18"/>
  <c r="T97" i="18"/>
  <c r="T139" i="18"/>
  <c r="T120" i="18"/>
  <c r="T122" i="18"/>
  <c r="T121" i="18"/>
  <c r="S97" i="18"/>
  <c r="S26" i="18"/>
  <c r="T31" i="18"/>
  <c r="S45" i="18"/>
  <c r="T78" i="18"/>
  <c r="T86" i="18"/>
  <c r="O67" i="18"/>
  <c r="S95" i="18"/>
  <c r="T95" i="18" s="1"/>
  <c r="S114" i="18"/>
  <c r="T114" i="18" s="1"/>
  <c r="O32" i="18"/>
  <c r="T32" i="18" s="1"/>
  <c r="O60" i="18"/>
  <c r="T60" i="18" s="1"/>
  <c r="S62" i="18"/>
  <c r="T62" i="18" s="1"/>
  <c r="O79" i="18"/>
  <c r="S100" i="18"/>
  <c r="O117" i="18"/>
  <c r="T117" i="18" s="1"/>
  <c r="O136" i="18"/>
  <c r="T136" i="18" s="1"/>
  <c r="S24" i="18"/>
  <c r="T81" i="18"/>
  <c r="T138" i="18"/>
  <c r="S60" i="18"/>
  <c r="O96" i="18"/>
  <c r="T96" i="18" s="1"/>
  <c r="S98" i="18"/>
  <c r="T98" i="18" s="1"/>
  <c r="O113" i="18"/>
  <c r="T113" i="18" s="1"/>
  <c r="O115" i="18"/>
  <c r="T115" i="18" s="1"/>
  <c r="S117" i="18"/>
  <c r="S136" i="18"/>
  <c r="S27" i="18"/>
  <c r="T79" i="18"/>
  <c r="O49" i="18"/>
  <c r="T49" i="18" s="1"/>
  <c r="T84" i="18"/>
  <c r="S96" i="18"/>
  <c r="T77" i="18"/>
  <c r="G140" i="16" l="1"/>
  <c r="O140" i="16" s="1"/>
  <c r="G139" i="16"/>
  <c r="O139" i="16" s="1"/>
  <c r="Q138" i="16"/>
  <c r="S138" i="16" s="1"/>
  <c r="N138" i="16"/>
  <c r="M138" i="16"/>
  <c r="L138" i="16"/>
  <c r="G138" i="16"/>
  <c r="O138" i="16" s="1"/>
  <c r="E138" i="16"/>
  <c r="F138" i="16" s="1"/>
  <c r="S136" i="16"/>
  <c r="Q136" i="16"/>
  <c r="H136" i="16"/>
  <c r="O136" i="16" s="1"/>
  <c r="Q135" i="16"/>
  <c r="H135" i="16"/>
  <c r="O135" i="16" s="1"/>
  <c r="S134" i="16"/>
  <c r="Q134" i="16"/>
  <c r="O134" i="16"/>
  <c r="H134" i="16"/>
  <c r="Q133" i="16"/>
  <c r="H133" i="16"/>
  <c r="Q132" i="16"/>
  <c r="S132" i="16" s="1"/>
  <c r="O132" i="16"/>
  <c r="H132" i="16"/>
  <c r="S131" i="16"/>
  <c r="R131" i="16"/>
  <c r="Q131" i="16"/>
  <c r="P131" i="16"/>
  <c r="S133" i="16" s="1"/>
  <c r="K131" i="16"/>
  <c r="J131" i="16"/>
  <c r="I131" i="16"/>
  <c r="O133" i="16" s="1"/>
  <c r="H131" i="16"/>
  <c r="O131" i="16" s="1"/>
  <c r="E131" i="16"/>
  <c r="D131" i="16"/>
  <c r="F131" i="16" s="1"/>
  <c r="C131" i="16"/>
  <c r="G122" i="16"/>
  <c r="O122" i="16" s="1"/>
  <c r="G121" i="16"/>
  <c r="O121" i="16" s="1"/>
  <c r="Q120" i="16"/>
  <c r="S120" i="16" s="1"/>
  <c r="N120" i="16"/>
  <c r="M120" i="16"/>
  <c r="O120" i="16" s="1"/>
  <c r="L120" i="16"/>
  <c r="G120" i="16"/>
  <c r="E120" i="16"/>
  <c r="F120" i="16" s="1"/>
  <c r="Q118" i="16"/>
  <c r="H118" i="16"/>
  <c r="O118" i="16" s="1"/>
  <c r="S117" i="16"/>
  <c r="Q117" i="16"/>
  <c r="H117" i="16"/>
  <c r="O117" i="16" s="1"/>
  <c r="Q116" i="16"/>
  <c r="H116" i="16"/>
  <c r="O116" i="16" s="1"/>
  <c r="S115" i="16"/>
  <c r="Q115" i="16"/>
  <c r="O115" i="16"/>
  <c r="H115" i="16"/>
  <c r="Q114" i="16"/>
  <c r="H114" i="16"/>
  <c r="R113" i="16"/>
  <c r="Q113" i="16"/>
  <c r="P113" i="16"/>
  <c r="S113" i="16" s="1"/>
  <c r="O113" i="16"/>
  <c r="K113" i="16"/>
  <c r="O114" i="16" s="1"/>
  <c r="J113" i="16"/>
  <c r="I113" i="16"/>
  <c r="H113" i="16"/>
  <c r="E113" i="16"/>
  <c r="D113" i="16"/>
  <c r="C113" i="16"/>
  <c r="F113" i="16" s="1"/>
  <c r="O104" i="16"/>
  <c r="G104" i="16"/>
  <c r="G103" i="16"/>
  <c r="Q102" i="16"/>
  <c r="S102" i="16" s="1"/>
  <c r="N102" i="16"/>
  <c r="M102" i="16"/>
  <c r="L102" i="16"/>
  <c r="O103" i="16" s="1"/>
  <c r="G102" i="16"/>
  <c r="O102" i="16" s="1"/>
  <c r="E102" i="16"/>
  <c r="F102" i="16" s="1"/>
  <c r="Q100" i="16"/>
  <c r="H100" i="16"/>
  <c r="O100" i="16" s="1"/>
  <c r="Q99" i="16"/>
  <c r="S99" i="16" s="1"/>
  <c r="H99" i="16"/>
  <c r="O99" i="16" s="1"/>
  <c r="S98" i="16"/>
  <c r="Q98" i="16"/>
  <c r="H98" i="16"/>
  <c r="O98" i="16" s="1"/>
  <c r="S97" i="16"/>
  <c r="Q97" i="16"/>
  <c r="H97" i="16"/>
  <c r="O97" i="16" s="1"/>
  <c r="S96" i="16"/>
  <c r="Q96" i="16"/>
  <c r="O96" i="16"/>
  <c r="H96" i="16"/>
  <c r="R95" i="16"/>
  <c r="Q95" i="16"/>
  <c r="S95" i="16" s="1"/>
  <c r="P95" i="16"/>
  <c r="S100" i="16" s="1"/>
  <c r="K95" i="16"/>
  <c r="J95" i="16"/>
  <c r="I95" i="16"/>
  <c r="H95" i="16"/>
  <c r="O95" i="16" s="1"/>
  <c r="F95" i="16"/>
  <c r="T98" i="16" s="1"/>
  <c r="E95" i="16"/>
  <c r="D95" i="16"/>
  <c r="C95" i="16"/>
  <c r="O86" i="16"/>
  <c r="G86" i="16"/>
  <c r="G85" i="16"/>
  <c r="O85" i="16" s="1"/>
  <c r="Q84" i="16"/>
  <c r="S84" i="16" s="1"/>
  <c r="O84" i="16"/>
  <c r="N84" i="16"/>
  <c r="M84" i="16"/>
  <c r="L84" i="16"/>
  <c r="G84" i="16"/>
  <c r="E84" i="16"/>
  <c r="F84" i="16" s="1"/>
  <c r="Q82" i="16"/>
  <c r="S82" i="16" s="1"/>
  <c r="H82" i="16"/>
  <c r="O82" i="16" s="1"/>
  <c r="Q81" i="16"/>
  <c r="H81" i="16"/>
  <c r="O81" i="16" s="1"/>
  <c r="Q80" i="16"/>
  <c r="H80" i="16"/>
  <c r="O80" i="16" s="1"/>
  <c r="S79" i="16"/>
  <c r="Q79" i="16"/>
  <c r="H79" i="16"/>
  <c r="O79" i="16" s="1"/>
  <c r="Q78" i="16"/>
  <c r="H78" i="16"/>
  <c r="O78" i="16" s="1"/>
  <c r="R77" i="16"/>
  <c r="Q77" i="16"/>
  <c r="S77" i="16" s="1"/>
  <c r="P77" i="16"/>
  <c r="S81" i="16" s="1"/>
  <c r="K77" i="16"/>
  <c r="J77" i="16"/>
  <c r="I77" i="16"/>
  <c r="H77" i="16"/>
  <c r="O77" i="16" s="1"/>
  <c r="E77" i="16"/>
  <c r="D77" i="16"/>
  <c r="C77" i="16"/>
  <c r="F77" i="16" s="1"/>
  <c r="O68" i="16"/>
  <c r="G68" i="16"/>
  <c r="G67" i="16"/>
  <c r="O67" i="16" s="1"/>
  <c r="Q66" i="16"/>
  <c r="S66" i="16" s="1"/>
  <c r="N66" i="16"/>
  <c r="M66" i="16"/>
  <c r="L66" i="16"/>
  <c r="G66" i="16"/>
  <c r="O66" i="16" s="1"/>
  <c r="F66" i="16"/>
  <c r="E66" i="16"/>
  <c r="Q64" i="16"/>
  <c r="H64" i="16"/>
  <c r="O64" i="16" s="1"/>
  <c r="Q63" i="16"/>
  <c r="S63" i="16" s="1"/>
  <c r="H63" i="16"/>
  <c r="O63" i="16" s="1"/>
  <c r="Q62" i="16"/>
  <c r="H62" i="16"/>
  <c r="O62" i="16" s="1"/>
  <c r="Q61" i="16"/>
  <c r="H61" i="16"/>
  <c r="O61" i="16" s="1"/>
  <c r="S60" i="16"/>
  <c r="Q60" i="16"/>
  <c r="H60" i="16"/>
  <c r="O60" i="16" s="1"/>
  <c r="R59" i="16"/>
  <c r="Q59" i="16"/>
  <c r="P59" i="16"/>
  <c r="S62" i="16" s="1"/>
  <c r="K59" i="16"/>
  <c r="J59" i="16"/>
  <c r="I59" i="16"/>
  <c r="H59" i="16"/>
  <c r="O59" i="16" s="1"/>
  <c r="E59" i="16"/>
  <c r="D59" i="16"/>
  <c r="C59" i="16"/>
  <c r="F59" i="16" s="1"/>
  <c r="G50" i="16"/>
  <c r="O50" i="16" s="1"/>
  <c r="O49" i="16"/>
  <c r="G49" i="16"/>
  <c r="S48" i="16"/>
  <c r="Q48" i="16"/>
  <c r="N48" i="16"/>
  <c r="M48" i="16"/>
  <c r="L48" i="16"/>
  <c r="G48" i="16"/>
  <c r="O48" i="16" s="1"/>
  <c r="E48" i="16"/>
  <c r="F48" i="16" s="1"/>
  <c r="Q46" i="16"/>
  <c r="S46" i="16" s="1"/>
  <c r="O46" i="16"/>
  <c r="H46" i="16"/>
  <c r="Q45" i="16"/>
  <c r="S45" i="16" s="1"/>
  <c r="H45" i="16"/>
  <c r="O45" i="16" s="1"/>
  <c r="Q44" i="16"/>
  <c r="S44" i="16" s="1"/>
  <c r="H44" i="16"/>
  <c r="O44" i="16" s="1"/>
  <c r="Q43" i="16"/>
  <c r="H43" i="16"/>
  <c r="O43" i="16" s="1"/>
  <c r="Q42" i="16"/>
  <c r="S42" i="16" s="1"/>
  <c r="H42" i="16"/>
  <c r="O42" i="16" s="1"/>
  <c r="S41" i="16"/>
  <c r="R41" i="16"/>
  <c r="Q41" i="16"/>
  <c r="P41" i="16"/>
  <c r="S43" i="16" s="1"/>
  <c r="K41" i="16"/>
  <c r="J41" i="16"/>
  <c r="I41" i="16"/>
  <c r="H41" i="16"/>
  <c r="O41" i="16" s="1"/>
  <c r="E41" i="16"/>
  <c r="D41" i="16"/>
  <c r="C41" i="16"/>
  <c r="F41" i="16" s="1"/>
  <c r="G32" i="16"/>
  <c r="O32" i="16" s="1"/>
  <c r="G31" i="16"/>
  <c r="Q30" i="16"/>
  <c r="S30" i="16" s="1"/>
  <c r="N30" i="16"/>
  <c r="M30" i="16"/>
  <c r="O30" i="16" s="1"/>
  <c r="L30" i="16"/>
  <c r="O31" i="16" s="1"/>
  <c r="G30" i="16"/>
  <c r="E30" i="16"/>
  <c r="F30" i="16" s="1"/>
  <c r="Q28" i="16"/>
  <c r="H28" i="16"/>
  <c r="O28" i="16" s="1"/>
  <c r="Q27" i="16"/>
  <c r="H27" i="16"/>
  <c r="Q26" i="16"/>
  <c r="H26" i="16"/>
  <c r="O26" i="16" s="1"/>
  <c r="Q25" i="16"/>
  <c r="H25" i="16"/>
  <c r="O25" i="16" s="1"/>
  <c r="Q24" i="16"/>
  <c r="H24" i="16"/>
  <c r="O24" i="16" s="1"/>
  <c r="R23" i="16"/>
  <c r="Q23" i="16"/>
  <c r="P23" i="16"/>
  <c r="S25" i="16" s="1"/>
  <c r="K23" i="16"/>
  <c r="J23" i="16"/>
  <c r="O23" i="16" s="1"/>
  <c r="I23" i="16"/>
  <c r="H23" i="16"/>
  <c r="E23" i="16"/>
  <c r="D23" i="16"/>
  <c r="C23" i="16"/>
  <c r="F23" i="16" s="1"/>
  <c r="G140" i="15"/>
  <c r="O140" i="15" s="1"/>
  <c r="G139" i="15"/>
  <c r="O139" i="15" s="1"/>
  <c r="S138" i="15"/>
  <c r="Q138" i="15"/>
  <c r="O138" i="15"/>
  <c r="N138" i="15"/>
  <c r="M138" i="15"/>
  <c r="L138" i="15"/>
  <c r="G138" i="15"/>
  <c r="E138" i="15"/>
  <c r="F138" i="15" s="1"/>
  <c r="Q136" i="15"/>
  <c r="O136" i="15"/>
  <c r="H136" i="15"/>
  <c r="Q135" i="15"/>
  <c r="H135" i="15"/>
  <c r="O135" i="15" s="1"/>
  <c r="Q134" i="15"/>
  <c r="H134" i="15"/>
  <c r="O134" i="15" s="1"/>
  <c r="Q133" i="15"/>
  <c r="H133" i="15"/>
  <c r="O133" i="15" s="1"/>
  <c r="Q132" i="15"/>
  <c r="H132" i="15"/>
  <c r="O132" i="15" s="1"/>
  <c r="R131" i="15"/>
  <c r="S131" i="15" s="1"/>
  <c r="Q131" i="15"/>
  <c r="P131" i="15"/>
  <c r="S133" i="15" s="1"/>
  <c r="K131" i="15"/>
  <c r="J131" i="15"/>
  <c r="I131" i="15"/>
  <c r="H131" i="15"/>
  <c r="O131" i="15" s="1"/>
  <c r="E131" i="15"/>
  <c r="D131" i="15"/>
  <c r="C131" i="15"/>
  <c r="F131" i="15" s="1"/>
  <c r="G122" i="15"/>
  <c r="O122" i="15" s="1"/>
  <c r="G121" i="15"/>
  <c r="O121" i="15" s="1"/>
  <c r="Q120" i="15"/>
  <c r="S120" i="15" s="1"/>
  <c r="N120" i="15"/>
  <c r="M120" i="15"/>
  <c r="L120" i="15"/>
  <c r="O120" i="15" s="1"/>
  <c r="G120" i="15"/>
  <c r="F120" i="15"/>
  <c r="T121" i="15" s="1"/>
  <c r="E120" i="15"/>
  <c r="Q118" i="15"/>
  <c r="H118" i="15"/>
  <c r="O118" i="15" s="1"/>
  <c r="Q117" i="15"/>
  <c r="S117" i="15" s="1"/>
  <c r="H117" i="15"/>
  <c r="Q116" i="15"/>
  <c r="H116" i="15"/>
  <c r="O116" i="15" s="1"/>
  <c r="Q115" i="15"/>
  <c r="H115" i="15"/>
  <c r="O115" i="15" s="1"/>
  <c r="Q114" i="15"/>
  <c r="H114" i="15"/>
  <c r="O114" i="15" s="1"/>
  <c r="R113" i="15"/>
  <c r="Q113" i="15"/>
  <c r="P113" i="15"/>
  <c r="S114" i="15" s="1"/>
  <c r="K113" i="15"/>
  <c r="J113" i="15"/>
  <c r="O117" i="15" s="1"/>
  <c r="I113" i="15"/>
  <c r="H113" i="15"/>
  <c r="O113" i="15" s="1"/>
  <c r="E113" i="15"/>
  <c r="D113" i="15"/>
  <c r="C113" i="15"/>
  <c r="F113" i="15" s="1"/>
  <c r="G104" i="15"/>
  <c r="O104" i="15" s="1"/>
  <c r="G103" i="15"/>
  <c r="O103" i="15" s="1"/>
  <c r="S102" i="15"/>
  <c r="Q102" i="15"/>
  <c r="N102" i="15"/>
  <c r="M102" i="15"/>
  <c r="L102" i="15"/>
  <c r="G102" i="15"/>
  <c r="O102" i="15" s="1"/>
  <c r="E102" i="15"/>
  <c r="F102" i="15" s="1"/>
  <c r="S100" i="15"/>
  <c r="Q100" i="15"/>
  <c r="O100" i="15"/>
  <c r="H100" i="15"/>
  <c r="Q99" i="15"/>
  <c r="S99" i="15" s="1"/>
  <c r="H99" i="15"/>
  <c r="O99" i="15" s="1"/>
  <c r="Q98" i="15"/>
  <c r="S98" i="15" s="1"/>
  <c r="O98" i="15"/>
  <c r="H98" i="15"/>
  <c r="Q97" i="15"/>
  <c r="H97" i="15"/>
  <c r="O97" i="15" s="1"/>
  <c r="Q96" i="15"/>
  <c r="S96" i="15" s="1"/>
  <c r="H96" i="15"/>
  <c r="O96" i="15" s="1"/>
  <c r="R95" i="15"/>
  <c r="S95" i="15" s="1"/>
  <c r="Q95" i="15"/>
  <c r="P95" i="15"/>
  <c r="K95" i="15"/>
  <c r="J95" i="15"/>
  <c r="I95" i="15"/>
  <c r="H95" i="15"/>
  <c r="O95" i="15" s="1"/>
  <c r="E95" i="15"/>
  <c r="D95" i="15"/>
  <c r="F95" i="15" s="1"/>
  <c r="C95" i="15"/>
  <c r="G86" i="15"/>
  <c r="G85" i="15"/>
  <c r="O85" i="15" s="1"/>
  <c r="Q84" i="15"/>
  <c r="S84" i="15" s="1"/>
  <c r="N84" i="15"/>
  <c r="M84" i="15"/>
  <c r="L84" i="15"/>
  <c r="O86" i="15" s="1"/>
  <c r="G84" i="15"/>
  <c r="E84" i="15"/>
  <c r="F84" i="15" s="1"/>
  <c r="Q82" i="15"/>
  <c r="H82" i="15"/>
  <c r="O82" i="15" s="1"/>
  <c r="S81" i="15"/>
  <c r="Q81" i="15"/>
  <c r="H81" i="15"/>
  <c r="Q80" i="15"/>
  <c r="H80" i="15"/>
  <c r="O80" i="15" s="1"/>
  <c r="Q79" i="15"/>
  <c r="O79" i="15"/>
  <c r="H79" i="15"/>
  <c r="Q78" i="15"/>
  <c r="H78" i="15"/>
  <c r="O78" i="15" s="1"/>
  <c r="R77" i="15"/>
  <c r="Q77" i="15"/>
  <c r="P77" i="15"/>
  <c r="S78" i="15" s="1"/>
  <c r="O77" i="15"/>
  <c r="K77" i="15"/>
  <c r="J77" i="15"/>
  <c r="O81" i="15" s="1"/>
  <c r="I77" i="15"/>
  <c r="H77" i="15"/>
  <c r="E77" i="15"/>
  <c r="D77" i="15"/>
  <c r="C77" i="15"/>
  <c r="F77" i="15" s="1"/>
  <c r="G68" i="15"/>
  <c r="O68" i="15" s="1"/>
  <c r="G67" i="15"/>
  <c r="O67" i="15" s="1"/>
  <c r="Q66" i="15"/>
  <c r="S66" i="15" s="1"/>
  <c r="N66" i="15"/>
  <c r="M66" i="15"/>
  <c r="L66" i="15"/>
  <c r="G66" i="15"/>
  <c r="O66" i="15" s="1"/>
  <c r="E66" i="15"/>
  <c r="F66" i="15" s="1"/>
  <c r="S64" i="15"/>
  <c r="Q64" i="15"/>
  <c r="H64" i="15"/>
  <c r="O64" i="15" s="1"/>
  <c r="Q63" i="15"/>
  <c r="S63" i="15" s="1"/>
  <c r="H63" i="15"/>
  <c r="O63" i="15" s="1"/>
  <c r="S62" i="15"/>
  <c r="Q62" i="15"/>
  <c r="O62" i="15"/>
  <c r="H62" i="15"/>
  <c r="Q61" i="15"/>
  <c r="H61" i="15"/>
  <c r="O61" i="15" s="1"/>
  <c r="Q60" i="15"/>
  <c r="S60" i="15" s="1"/>
  <c r="O60" i="15"/>
  <c r="H60" i="15"/>
  <c r="R59" i="15"/>
  <c r="Q59" i="15"/>
  <c r="P59" i="15"/>
  <c r="S59" i="15" s="1"/>
  <c r="K59" i="15"/>
  <c r="J59" i="15"/>
  <c r="I59" i="15"/>
  <c r="H59" i="15"/>
  <c r="O59" i="15" s="1"/>
  <c r="F59" i="15"/>
  <c r="E59" i="15"/>
  <c r="D59" i="15"/>
  <c r="C59" i="15"/>
  <c r="G50" i="15"/>
  <c r="O50" i="15" s="1"/>
  <c r="G49" i="15"/>
  <c r="O49" i="15" s="1"/>
  <c r="Q48" i="15"/>
  <c r="S48" i="15" s="1"/>
  <c r="N48" i="15"/>
  <c r="O48" i="15" s="1"/>
  <c r="M48" i="15"/>
  <c r="L48" i="15"/>
  <c r="G48" i="15"/>
  <c r="E48" i="15"/>
  <c r="F48" i="15" s="1"/>
  <c r="Q46" i="15"/>
  <c r="H46" i="15"/>
  <c r="O46" i="15" s="1"/>
  <c r="S45" i="15"/>
  <c r="Q45" i="15"/>
  <c r="H45" i="15"/>
  <c r="O45" i="15" s="1"/>
  <c r="Q44" i="15"/>
  <c r="H44" i="15"/>
  <c r="O44" i="15" s="1"/>
  <c r="S43" i="15"/>
  <c r="Q43" i="15"/>
  <c r="O43" i="15"/>
  <c r="H43" i="15"/>
  <c r="Q42" i="15"/>
  <c r="H42" i="15"/>
  <c r="O42" i="15" s="1"/>
  <c r="R41" i="15"/>
  <c r="Q41" i="15"/>
  <c r="S41" i="15" s="1"/>
  <c r="P41" i="15"/>
  <c r="S46" i="15" s="1"/>
  <c r="O41" i="15"/>
  <c r="K41" i="15"/>
  <c r="J41" i="15"/>
  <c r="I41" i="15"/>
  <c r="H41" i="15"/>
  <c r="E41" i="15"/>
  <c r="D41" i="15"/>
  <c r="C41" i="15"/>
  <c r="F41" i="15" s="1"/>
  <c r="O32" i="15"/>
  <c r="G32" i="15"/>
  <c r="G31" i="15"/>
  <c r="Q30" i="15"/>
  <c r="S30" i="15" s="1"/>
  <c r="N30" i="15"/>
  <c r="M30" i="15"/>
  <c r="L30" i="15"/>
  <c r="O31" i="15" s="1"/>
  <c r="G30" i="15"/>
  <c r="O30" i="15" s="1"/>
  <c r="E30" i="15"/>
  <c r="F30" i="15" s="1"/>
  <c r="Q28" i="15"/>
  <c r="H28" i="15"/>
  <c r="O28" i="15" s="1"/>
  <c r="Q27" i="15"/>
  <c r="S27" i="15" s="1"/>
  <c r="H27" i="15"/>
  <c r="O27" i="15" s="1"/>
  <c r="S26" i="15"/>
  <c r="Q26" i="15"/>
  <c r="H26" i="15"/>
  <c r="O26" i="15" s="1"/>
  <c r="Q25" i="15"/>
  <c r="H25" i="15"/>
  <c r="O25" i="15" s="1"/>
  <c r="S24" i="15"/>
  <c r="Q24" i="15"/>
  <c r="H24" i="15"/>
  <c r="R23" i="15"/>
  <c r="Q23" i="15"/>
  <c r="P23" i="15"/>
  <c r="S23" i="15" s="1"/>
  <c r="K23" i="15"/>
  <c r="J23" i="15"/>
  <c r="I23" i="15"/>
  <c r="O24" i="15" s="1"/>
  <c r="H23" i="15"/>
  <c r="O23" i="15" s="1"/>
  <c r="F23" i="15"/>
  <c r="T26" i="15" s="1"/>
  <c r="E23" i="15"/>
  <c r="D23" i="15"/>
  <c r="C23" i="15"/>
  <c r="T60" i="16" l="1"/>
  <c r="T62" i="16"/>
  <c r="T64" i="16"/>
  <c r="T61" i="16"/>
  <c r="T63" i="16"/>
  <c r="T120" i="16"/>
  <c r="T122" i="16"/>
  <c r="T121" i="16"/>
  <c r="T86" i="16"/>
  <c r="T85" i="16"/>
  <c r="T84" i="16"/>
  <c r="T32" i="16"/>
  <c r="T31" i="16"/>
  <c r="T30" i="16"/>
  <c r="T24" i="16"/>
  <c r="T28" i="16"/>
  <c r="T25" i="16"/>
  <c r="T27" i="16"/>
  <c r="T117" i="16"/>
  <c r="T115" i="16"/>
  <c r="T118" i="16"/>
  <c r="T113" i="16"/>
  <c r="T103" i="16"/>
  <c r="T102" i="16"/>
  <c r="T104" i="16"/>
  <c r="T79" i="16"/>
  <c r="T81" i="16"/>
  <c r="T77" i="16"/>
  <c r="T82" i="16"/>
  <c r="T136" i="16"/>
  <c r="T131" i="16"/>
  <c r="T133" i="16"/>
  <c r="T135" i="16"/>
  <c r="T132" i="16"/>
  <c r="T134" i="16"/>
  <c r="T138" i="16"/>
  <c r="T139" i="16"/>
  <c r="T140" i="16"/>
  <c r="T48" i="16"/>
  <c r="T49" i="16"/>
  <c r="T50" i="16"/>
  <c r="T41" i="16"/>
  <c r="T43" i="16"/>
  <c r="T45" i="16"/>
  <c r="T44" i="16"/>
  <c r="T46" i="16"/>
  <c r="T42" i="16"/>
  <c r="T68" i="16"/>
  <c r="T96" i="16"/>
  <c r="S23" i="16"/>
  <c r="T23" i="16" s="1"/>
  <c r="S61" i="16"/>
  <c r="S80" i="16"/>
  <c r="T80" i="16" s="1"/>
  <c r="S118" i="16"/>
  <c r="S28" i="16"/>
  <c r="T99" i="16"/>
  <c r="S135" i="16"/>
  <c r="S59" i="16"/>
  <c r="T59" i="16" s="1"/>
  <c r="T66" i="16"/>
  <c r="S78" i="16"/>
  <c r="T78" i="16" s="1"/>
  <c r="S116" i="16"/>
  <c r="T116" i="16" s="1"/>
  <c r="S26" i="16"/>
  <c r="T26" i="16" s="1"/>
  <c r="S64" i="16"/>
  <c r="T97" i="16"/>
  <c r="S114" i="16"/>
  <c r="T114" i="16" s="1"/>
  <c r="S24" i="16"/>
  <c r="T67" i="16"/>
  <c r="T95" i="16"/>
  <c r="O27" i="16"/>
  <c r="T100" i="16"/>
  <c r="S27" i="16"/>
  <c r="T139" i="15"/>
  <c r="T140" i="15"/>
  <c r="T138" i="15"/>
  <c r="T113" i="15"/>
  <c r="T117" i="15"/>
  <c r="T114" i="15"/>
  <c r="T67" i="15"/>
  <c r="T66" i="15"/>
  <c r="T68" i="15"/>
  <c r="T64" i="15"/>
  <c r="T102" i="15"/>
  <c r="T104" i="15"/>
  <c r="T103" i="15"/>
  <c r="T96" i="15"/>
  <c r="T100" i="15"/>
  <c r="T95" i="15"/>
  <c r="T99" i="15"/>
  <c r="T98" i="15"/>
  <c r="T134" i="15"/>
  <c r="T131" i="15"/>
  <c r="T133" i="15"/>
  <c r="T31" i="15"/>
  <c r="T32" i="15"/>
  <c r="T30" i="15"/>
  <c r="T86" i="15"/>
  <c r="T85" i="15"/>
  <c r="T78" i="15"/>
  <c r="T82" i="15"/>
  <c r="T77" i="15"/>
  <c r="T79" i="15"/>
  <c r="T81" i="15"/>
  <c r="T45" i="15"/>
  <c r="T41" i="15"/>
  <c r="T43" i="15"/>
  <c r="T46" i="15"/>
  <c r="T49" i="15"/>
  <c r="T48" i="15"/>
  <c r="T50" i="15"/>
  <c r="T122" i="15"/>
  <c r="T24" i="15"/>
  <c r="S136" i="15"/>
  <c r="T136" i="15" s="1"/>
  <c r="T60" i="15"/>
  <c r="T27" i="15"/>
  <c r="S115" i="15"/>
  <c r="T115" i="15" s="1"/>
  <c r="S134" i="15"/>
  <c r="S25" i="15"/>
  <c r="S44" i="15"/>
  <c r="T44" i="15" s="1"/>
  <c r="S82" i="15"/>
  <c r="T25" i="15"/>
  <c r="T63" i="15"/>
  <c r="T120" i="15"/>
  <c r="S132" i="15"/>
  <c r="T132" i="15" s="1"/>
  <c r="S42" i="15"/>
  <c r="T42" i="15" s="1"/>
  <c r="S118" i="15"/>
  <c r="T118" i="15" s="1"/>
  <c r="T23" i="15"/>
  <c r="S28" i="15"/>
  <c r="T28" i="15" s="1"/>
  <c r="T62" i="15"/>
  <c r="O84" i="15"/>
  <c r="T84" i="15" s="1"/>
  <c r="S79" i="15"/>
  <c r="S77" i="15"/>
  <c r="S113" i="15"/>
  <c r="S61" i="15"/>
  <c r="T61" i="15" s="1"/>
  <c r="S80" i="15"/>
  <c r="T80" i="15" s="1"/>
  <c r="S97" i="15"/>
  <c r="T97" i="15" s="1"/>
  <c r="S116" i="15"/>
  <c r="T116" i="15" s="1"/>
  <c r="S135" i="15"/>
  <c r="T135" i="15" s="1"/>
  <c r="T59" i="15"/>
  <c r="G140" i="14" l="1"/>
  <c r="G139" i="14"/>
  <c r="O139" i="14" s="1"/>
  <c r="Q138" i="14"/>
  <c r="S138" i="14" s="1"/>
  <c r="N138" i="14"/>
  <c r="M138" i="14"/>
  <c r="L138" i="14"/>
  <c r="O140" i="14" s="1"/>
  <c r="G138" i="14"/>
  <c r="O138" i="14" s="1"/>
  <c r="E138" i="14"/>
  <c r="F138" i="14" s="1"/>
  <c r="S136" i="14"/>
  <c r="Q136" i="14"/>
  <c r="H136" i="14"/>
  <c r="O136" i="14" s="1"/>
  <c r="Q135" i="14"/>
  <c r="S135" i="14" s="1"/>
  <c r="H135" i="14"/>
  <c r="O135" i="14" s="1"/>
  <c r="S134" i="14"/>
  <c r="Q134" i="14"/>
  <c r="H134" i="14"/>
  <c r="Q133" i="14"/>
  <c r="H133" i="14"/>
  <c r="O133" i="14" s="1"/>
  <c r="S132" i="14"/>
  <c r="Q132" i="14"/>
  <c r="H132" i="14"/>
  <c r="R131" i="14"/>
  <c r="Q131" i="14"/>
  <c r="P131" i="14"/>
  <c r="S131" i="14" s="1"/>
  <c r="K131" i="14"/>
  <c r="J131" i="14"/>
  <c r="I131" i="14"/>
  <c r="O132" i="14" s="1"/>
  <c r="H131" i="14"/>
  <c r="E131" i="14"/>
  <c r="D131" i="14"/>
  <c r="F131" i="14" s="1"/>
  <c r="C131" i="14"/>
  <c r="G122" i="14"/>
  <c r="O122" i="14" s="1"/>
  <c r="G121" i="14"/>
  <c r="O121" i="14" s="1"/>
  <c r="Q120" i="14"/>
  <c r="S120" i="14" s="1"/>
  <c r="N120" i="14"/>
  <c r="O120" i="14" s="1"/>
  <c r="M120" i="14"/>
  <c r="L120" i="14"/>
  <c r="G120" i="14"/>
  <c r="E120" i="14"/>
  <c r="F120" i="14" s="1"/>
  <c r="Q118" i="14"/>
  <c r="S118" i="14" s="1"/>
  <c r="H118" i="14"/>
  <c r="O118" i="14" s="1"/>
  <c r="S117" i="14"/>
  <c r="Q117" i="14"/>
  <c r="H117" i="14"/>
  <c r="O117" i="14" s="1"/>
  <c r="Q116" i="14"/>
  <c r="S116" i="14" s="1"/>
  <c r="H116" i="14"/>
  <c r="O116" i="14" s="1"/>
  <c r="S115" i="14"/>
  <c r="Q115" i="14"/>
  <c r="O115" i="14"/>
  <c r="H115" i="14"/>
  <c r="Q114" i="14"/>
  <c r="H114" i="14"/>
  <c r="O114" i="14" s="1"/>
  <c r="S113" i="14"/>
  <c r="R113" i="14"/>
  <c r="Q113" i="14"/>
  <c r="P113" i="14"/>
  <c r="S114" i="14" s="1"/>
  <c r="O113" i="14"/>
  <c r="K113" i="14"/>
  <c r="J113" i="14"/>
  <c r="I113" i="14"/>
  <c r="H113" i="14"/>
  <c r="E113" i="14"/>
  <c r="D113" i="14"/>
  <c r="C113" i="14"/>
  <c r="F113" i="14" s="1"/>
  <c r="G104" i="14"/>
  <c r="G103" i="14"/>
  <c r="Q102" i="14"/>
  <c r="S102" i="14" s="1"/>
  <c r="N102" i="14"/>
  <c r="M102" i="14"/>
  <c r="O104" i="14" s="1"/>
  <c r="L102" i="14"/>
  <c r="O103" i="14" s="1"/>
  <c r="G102" i="14"/>
  <c r="O102" i="14" s="1"/>
  <c r="E102" i="14"/>
  <c r="F102" i="14" s="1"/>
  <c r="Q100" i="14"/>
  <c r="H100" i="14"/>
  <c r="O100" i="14" s="1"/>
  <c r="Q99" i="14"/>
  <c r="S99" i="14" s="1"/>
  <c r="H99" i="14"/>
  <c r="O99" i="14" s="1"/>
  <c r="S98" i="14"/>
  <c r="Q98" i="14"/>
  <c r="H98" i="14"/>
  <c r="O98" i="14" s="1"/>
  <c r="Q97" i="14"/>
  <c r="H97" i="14"/>
  <c r="O97" i="14" s="1"/>
  <c r="S96" i="14"/>
  <c r="Q96" i="14"/>
  <c r="H96" i="14"/>
  <c r="R95" i="14"/>
  <c r="Q95" i="14"/>
  <c r="P95" i="14"/>
  <c r="S100" i="14" s="1"/>
  <c r="K95" i="14"/>
  <c r="O96" i="14" s="1"/>
  <c r="J95" i="14"/>
  <c r="I95" i="14"/>
  <c r="H95" i="14"/>
  <c r="F95" i="14"/>
  <c r="E95" i="14"/>
  <c r="D95" i="14"/>
  <c r="C95" i="14"/>
  <c r="G86" i="14"/>
  <c r="O86" i="14" s="1"/>
  <c r="O85" i="14"/>
  <c r="G85" i="14"/>
  <c r="Q84" i="14"/>
  <c r="S84" i="14" s="1"/>
  <c r="N84" i="14"/>
  <c r="M84" i="14"/>
  <c r="L84" i="14"/>
  <c r="G84" i="14"/>
  <c r="O84" i="14" s="1"/>
  <c r="E84" i="14"/>
  <c r="F84" i="14" s="1"/>
  <c r="Q82" i="14"/>
  <c r="S82" i="14" s="1"/>
  <c r="H82" i="14"/>
  <c r="O82" i="14" s="1"/>
  <c r="Q81" i="14"/>
  <c r="H81" i="14"/>
  <c r="O81" i="14" s="1"/>
  <c r="Q80" i="14"/>
  <c r="S80" i="14" s="1"/>
  <c r="H80" i="14"/>
  <c r="O80" i="14" s="1"/>
  <c r="S79" i="14"/>
  <c r="Q79" i="14"/>
  <c r="H79" i="14"/>
  <c r="O79" i="14" s="1"/>
  <c r="Q78" i="14"/>
  <c r="S78" i="14" s="1"/>
  <c r="H78" i="14"/>
  <c r="O78" i="14" s="1"/>
  <c r="R77" i="14"/>
  <c r="Q77" i="14"/>
  <c r="S77" i="14" s="1"/>
  <c r="P77" i="14"/>
  <c r="S81" i="14" s="1"/>
  <c r="K77" i="14"/>
  <c r="J77" i="14"/>
  <c r="I77" i="14"/>
  <c r="H77" i="14"/>
  <c r="O77" i="14" s="1"/>
  <c r="E77" i="14"/>
  <c r="F77" i="14" s="1"/>
  <c r="D77" i="14"/>
  <c r="C77" i="14"/>
  <c r="O68" i="14"/>
  <c r="G68" i="14"/>
  <c r="G67" i="14"/>
  <c r="O67" i="14" s="1"/>
  <c r="Q66" i="14"/>
  <c r="S66" i="14" s="1"/>
  <c r="O66" i="14"/>
  <c r="T66" i="14" s="1"/>
  <c r="N66" i="14"/>
  <c r="M66" i="14"/>
  <c r="L66" i="14"/>
  <c r="G66" i="14"/>
  <c r="F66" i="14"/>
  <c r="E66" i="14"/>
  <c r="Q64" i="14"/>
  <c r="H64" i="14"/>
  <c r="O64" i="14" s="1"/>
  <c r="Q63" i="14"/>
  <c r="H63" i="14"/>
  <c r="O63" i="14" s="1"/>
  <c r="Q62" i="14"/>
  <c r="H62" i="14"/>
  <c r="O62" i="14" s="1"/>
  <c r="Q61" i="14"/>
  <c r="H61" i="14"/>
  <c r="O61" i="14" s="1"/>
  <c r="Q60" i="14"/>
  <c r="H60" i="14"/>
  <c r="O60" i="14" s="1"/>
  <c r="R59" i="14"/>
  <c r="Q59" i="14"/>
  <c r="P59" i="14"/>
  <c r="S63" i="14" s="1"/>
  <c r="K59" i="14"/>
  <c r="J59" i="14"/>
  <c r="I59" i="14"/>
  <c r="O59" i="14" s="1"/>
  <c r="H59" i="14"/>
  <c r="E59" i="14"/>
  <c r="D59" i="14"/>
  <c r="C59" i="14"/>
  <c r="F59" i="14" s="1"/>
  <c r="G50" i="14"/>
  <c r="O50" i="14" s="1"/>
  <c r="O49" i="14"/>
  <c r="G49" i="14"/>
  <c r="S48" i="14"/>
  <c r="Q48" i="14"/>
  <c r="N48" i="14"/>
  <c r="M48" i="14"/>
  <c r="L48" i="14"/>
  <c r="G48" i="14"/>
  <c r="O48" i="14" s="1"/>
  <c r="F48" i="14"/>
  <c r="T49" i="14" s="1"/>
  <c r="E48" i="14"/>
  <c r="Q46" i="14"/>
  <c r="S46" i="14" s="1"/>
  <c r="H46" i="14"/>
  <c r="Q45" i="14"/>
  <c r="S45" i="14" s="1"/>
  <c r="H45" i="14"/>
  <c r="O45" i="14" s="1"/>
  <c r="Q44" i="14"/>
  <c r="S44" i="14" s="1"/>
  <c r="H44" i="14"/>
  <c r="O44" i="14" s="1"/>
  <c r="Q43" i="14"/>
  <c r="H43" i="14"/>
  <c r="O43" i="14" s="1"/>
  <c r="Q42" i="14"/>
  <c r="S42" i="14" s="1"/>
  <c r="H42" i="14"/>
  <c r="O42" i="14" s="1"/>
  <c r="S41" i="14"/>
  <c r="R41" i="14"/>
  <c r="Q41" i="14"/>
  <c r="P41" i="14"/>
  <c r="S43" i="14" s="1"/>
  <c r="K41" i="14"/>
  <c r="J41" i="14"/>
  <c r="I41" i="14"/>
  <c r="O46" i="14" s="1"/>
  <c r="H41" i="14"/>
  <c r="O41" i="14" s="1"/>
  <c r="E41" i="14"/>
  <c r="D41" i="14"/>
  <c r="C41" i="14"/>
  <c r="F41" i="14" s="1"/>
  <c r="G32" i="14"/>
  <c r="O32" i="14" s="1"/>
  <c r="G31" i="14"/>
  <c r="O31" i="14" s="1"/>
  <c r="S30" i="14"/>
  <c r="Q30" i="14"/>
  <c r="N30" i="14"/>
  <c r="M30" i="14"/>
  <c r="O30" i="14" s="1"/>
  <c r="L30" i="14"/>
  <c r="G30" i="14"/>
  <c r="E30" i="14"/>
  <c r="F30" i="14" s="1"/>
  <c r="Q28" i="14"/>
  <c r="H28" i="14"/>
  <c r="Q27" i="14"/>
  <c r="H27" i="14"/>
  <c r="Q26" i="14"/>
  <c r="H26" i="14"/>
  <c r="O26" i="14" s="1"/>
  <c r="Q25" i="14"/>
  <c r="H25" i="14"/>
  <c r="O25" i="14" s="1"/>
  <c r="Q24" i="14"/>
  <c r="H24" i="14"/>
  <c r="O24" i="14" s="1"/>
  <c r="R23" i="14"/>
  <c r="S23" i="14" s="1"/>
  <c r="Q23" i="14"/>
  <c r="P23" i="14"/>
  <c r="S25" i="14" s="1"/>
  <c r="K23" i="14"/>
  <c r="O23" i="14" s="1"/>
  <c r="J23" i="14"/>
  <c r="O27" i="14" s="1"/>
  <c r="I23" i="14"/>
  <c r="H23" i="14"/>
  <c r="E23" i="14"/>
  <c r="D23" i="14"/>
  <c r="C23" i="14"/>
  <c r="F23" i="14" s="1"/>
  <c r="T27" i="14" l="1"/>
  <c r="T24" i="14"/>
  <c r="T23" i="14"/>
  <c r="T25" i="14"/>
  <c r="T96" i="14"/>
  <c r="T140" i="14"/>
  <c r="T139" i="14"/>
  <c r="T138" i="14"/>
  <c r="T84" i="14"/>
  <c r="T86" i="14"/>
  <c r="T85" i="14"/>
  <c r="T46" i="14"/>
  <c r="T41" i="14"/>
  <c r="T43" i="14"/>
  <c r="T44" i="14"/>
  <c r="T45" i="14"/>
  <c r="T42" i="14"/>
  <c r="T136" i="14"/>
  <c r="T133" i="14"/>
  <c r="T135" i="14"/>
  <c r="T132" i="14"/>
  <c r="T60" i="14"/>
  <c r="T63" i="14"/>
  <c r="T104" i="14"/>
  <c r="T103" i="14"/>
  <c r="T102" i="14"/>
  <c r="T68" i="14"/>
  <c r="T32" i="14"/>
  <c r="T31" i="14"/>
  <c r="T30" i="14"/>
  <c r="T115" i="14"/>
  <c r="T117" i="14"/>
  <c r="T114" i="14"/>
  <c r="T116" i="14"/>
  <c r="T118" i="14"/>
  <c r="T113" i="14"/>
  <c r="T67" i="14"/>
  <c r="T77" i="14"/>
  <c r="T79" i="14"/>
  <c r="T81" i="14"/>
  <c r="T78" i="14"/>
  <c r="T80" i="14"/>
  <c r="T82" i="14"/>
  <c r="T120" i="14"/>
  <c r="T122" i="14"/>
  <c r="T121" i="14"/>
  <c r="S61" i="14"/>
  <c r="T61" i="14" s="1"/>
  <c r="S28" i="14"/>
  <c r="T99" i="14"/>
  <c r="S59" i="14"/>
  <c r="T59" i="14" s="1"/>
  <c r="O131" i="14"/>
  <c r="T131" i="14" s="1"/>
  <c r="S26" i="14"/>
  <c r="T26" i="14" s="1"/>
  <c r="S64" i="14"/>
  <c r="T64" i="14" s="1"/>
  <c r="S95" i="14"/>
  <c r="T95" i="14" s="1"/>
  <c r="S133" i="14"/>
  <c r="O28" i="14"/>
  <c r="T28" i="14" s="1"/>
  <c r="O95" i="14"/>
  <c r="S97" i="14"/>
  <c r="T97" i="14"/>
  <c r="S24" i="14"/>
  <c r="S62" i="14"/>
  <c r="T62" i="14" s="1"/>
  <c r="T50" i="14"/>
  <c r="T100" i="14"/>
  <c r="S60" i="14"/>
  <c r="O134" i="14"/>
  <c r="T134" i="14" s="1"/>
  <c r="S27" i="14"/>
  <c r="T98" i="14"/>
  <c r="T48" i="14"/>
  <c r="G140" i="13" l="1"/>
  <c r="O140" i="13" s="1"/>
  <c r="O139" i="13"/>
  <c r="G139" i="13"/>
  <c r="Q138" i="13"/>
  <c r="S138" i="13" s="1"/>
  <c r="N138" i="13"/>
  <c r="M138" i="13"/>
  <c r="O138" i="13" s="1"/>
  <c r="L138" i="13"/>
  <c r="G138" i="13"/>
  <c r="E138" i="13"/>
  <c r="F138" i="13" s="1"/>
  <c r="S136" i="13"/>
  <c r="Q136" i="13"/>
  <c r="H136" i="13"/>
  <c r="O136" i="13" s="1"/>
  <c r="Q135" i="13"/>
  <c r="S135" i="13" s="1"/>
  <c r="H135" i="13"/>
  <c r="O135" i="13" s="1"/>
  <c r="Q134" i="13"/>
  <c r="S134" i="13" s="1"/>
  <c r="H134" i="13"/>
  <c r="Q133" i="13"/>
  <c r="H133" i="13"/>
  <c r="O133" i="13" s="1"/>
  <c r="Q132" i="13"/>
  <c r="H132" i="13"/>
  <c r="O132" i="13" s="1"/>
  <c r="R131" i="13"/>
  <c r="Q131" i="13"/>
  <c r="P131" i="13"/>
  <c r="S132" i="13" s="1"/>
  <c r="K131" i="13"/>
  <c r="O134" i="13" s="1"/>
  <c r="J131" i="13"/>
  <c r="I131" i="13"/>
  <c r="H131" i="13"/>
  <c r="E131" i="13"/>
  <c r="F131" i="13" s="1"/>
  <c r="D131" i="13"/>
  <c r="C131" i="13"/>
  <c r="G122" i="13"/>
  <c r="O122" i="13" s="1"/>
  <c r="O121" i="13"/>
  <c r="G121" i="13"/>
  <c r="Q120" i="13"/>
  <c r="S120" i="13" s="1"/>
  <c r="O120" i="13"/>
  <c r="N120" i="13"/>
  <c r="M120" i="13"/>
  <c r="L120" i="13"/>
  <c r="G120" i="13"/>
  <c r="E120" i="13"/>
  <c r="F120" i="13" s="1"/>
  <c r="Q118" i="13"/>
  <c r="H118" i="13"/>
  <c r="O118" i="13" s="1"/>
  <c r="Q117" i="13"/>
  <c r="H117" i="13"/>
  <c r="O117" i="13" s="1"/>
  <c r="Q116" i="13"/>
  <c r="H116" i="13"/>
  <c r="O116" i="13" s="1"/>
  <c r="Q115" i="13"/>
  <c r="O115" i="13"/>
  <c r="H115" i="13"/>
  <c r="Q114" i="13"/>
  <c r="H114" i="13"/>
  <c r="O114" i="13" s="1"/>
  <c r="R113" i="13"/>
  <c r="Q113" i="13"/>
  <c r="P113" i="13"/>
  <c r="S118" i="13" s="1"/>
  <c r="O113" i="13"/>
  <c r="K113" i="13"/>
  <c r="J113" i="13"/>
  <c r="I113" i="13"/>
  <c r="H113" i="13"/>
  <c r="E113" i="13"/>
  <c r="F113" i="13" s="1"/>
  <c r="D113" i="13"/>
  <c r="C113" i="13"/>
  <c r="G104" i="13"/>
  <c r="O104" i="13" s="1"/>
  <c r="G103" i="13"/>
  <c r="Q102" i="13"/>
  <c r="S102" i="13" s="1"/>
  <c r="O102" i="13"/>
  <c r="N102" i="13"/>
  <c r="M102" i="13"/>
  <c r="L102" i="13"/>
  <c r="O103" i="13" s="1"/>
  <c r="G102" i="13"/>
  <c r="F102" i="13"/>
  <c r="E102" i="13"/>
  <c r="Q100" i="13"/>
  <c r="H100" i="13"/>
  <c r="O100" i="13" s="1"/>
  <c r="Q99" i="13"/>
  <c r="H99" i="13"/>
  <c r="O99" i="13" s="1"/>
  <c r="Q98" i="13"/>
  <c r="H98" i="13"/>
  <c r="O98" i="13" s="1"/>
  <c r="Q97" i="13"/>
  <c r="H97" i="13"/>
  <c r="O97" i="13" s="1"/>
  <c r="Q96" i="13"/>
  <c r="H96" i="13"/>
  <c r="R95" i="13"/>
  <c r="Q95" i="13"/>
  <c r="P95" i="13"/>
  <c r="S99" i="13" s="1"/>
  <c r="K95" i="13"/>
  <c r="J95" i="13"/>
  <c r="I95" i="13"/>
  <c r="O96" i="13" s="1"/>
  <c r="H95" i="13"/>
  <c r="O95" i="13" s="1"/>
  <c r="F95" i="13"/>
  <c r="E95" i="13"/>
  <c r="D95" i="13"/>
  <c r="C95" i="13"/>
  <c r="G86" i="13"/>
  <c r="O86" i="13" s="1"/>
  <c r="G85" i="13"/>
  <c r="O85" i="13" s="1"/>
  <c r="S84" i="13"/>
  <c r="Q84" i="13"/>
  <c r="N84" i="13"/>
  <c r="M84" i="13"/>
  <c r="L84" i="13"/>
  <c r="G84" i="13"/>
  <c r="O84" i="13" s="1"/>
  <c r="F84" i="13"/>
  <c r="T85" i="13" s="1"/>
  <c r="E84" i="13"/>
  <c r="Q82" i="13"/>
  <c r="S82" i="13" s="1"/>
  <c r="O82" i="13"/>
  <c r="H82" i="13"/>
  <c r="Q81" i="13"/>
  <c r="H81" i="13"/>
  <c r="O81" i="13" s="1"/>
  <c r="Q80" i="13"/>
  <c r="H80" i="13"/>
  <c r="O80" i="13" s="1"/>
  <c r="Q79" i="13"/>
  <c r="H79" i="13"/>
  <c r="O79" i="13" s="1"/>
  <c r="Q78" i="13"/>
  <c r="S78" i="13" s="1"/>
  <c r="H78" i="13"/>
  <c r="O78" i="13" s="1"/>
  <c r="R77" i="13"/>
  <c r="S79" i="13" s="1"/>
  <c r="Q77" i="13"/>
  <c r="S77" i="13" s="1"/>
  <c r="P77" i="13"/>
  <c r="S80" i="13" s="1"/>
  <c r="K77" i="13"/>
  <c r="J77" i="13"/>
  <c r="I77" i="13"/>
  <c r="H77" i="13"/>
  <c r="O77" i="13" s="1"/>
  <c r="E77" i="13"/>
  <c r="D77" i="13"/>
  <c r="C77" i="13"/>
  <c r="F77" i="13" s="1"/>
  <c r="G68" i="13"/>
  <c r="G67" i="13"/>
  <c r="O67" i="13" s="1"/>
  <c r="S66" i="13"/>
  <c r="Q66" i="13"/>
  <c r="N66" i="13"/>
  <c r="M66" i="13"/>
  <c r="L66" i="13"/>
  <c r="O68" i="13" s="1"/>
  <c r="T68" i="13" s="1"/>
  <c r="G66" i="13"/>
  <c r="O66" i="13" s="1"/>
  <c r="T66" i="13" s="1"/>
  <c r="F66" i="13"/>
  <c r="E66" i="13"/>
  <c r="Q64" i="13"/>
  <c r="S64" i="13" s="1"/>
  <c r="H64" i="13"/>
  <c r="Q63" i="13"/>
  <c r="S63" i="13" s="1"/>
  <c r="H63" i="13"/>
  <c r="Q62" i="13"/>
  <c r="H62" i="13"/>
  <c r="O62" i="13" s="1"/>
  <c r="Q61" i="13"/>
  <c r="H61" i="13"/>
  <c r="O61" i="13" s="1"/>
  <c r="S60" i="13"/>
  <c r="Q60" i="13"/>
  <c r="H60" i="13"/>
  <c r="O60" i="13" s="1"/>
  <c r="R59" i="13"/>
  <c r="S59" i="13" s="1"/>
  <c r="Q59" i="13"/>
  <c r="P59" i="13"/>
  <c r="S61" i="13" s="1"/>
  <c r="K59" i="13"/>
  <c r="J59" i="13"/>
  <c r="O63" i="13" s="1"/>
  <c r="I59" i="13"/>
  <c r="O59" i="13" s="1"/>
  <c r="H59" i="13"/>
  <c r="E59" i="13"/>
  <c r="D59" i="13"/>
  <c r="C59" i="13"/>
  <c r="F59" i="13" s="1"/>
  <c r="G50" i="13"/>
  <c r="O50" i="13" s="1"/>
  <c r="G49" i="13"/>
  <c r="O49" i="13" s="1"/>
  <c r="S48" i="13"/>
  <c r="Q48" i="13"/>
  <c r="N48" i="13"/>
  <c r="M48" i="13"/>
  <c r="L48" i="13"/>
  <c r="G48" i="13"/>
  <c r="O48" i="13" s="1"/>
  <c r="E48" i="13"/>
  <c r="F48" i="13" s="1"/>
  <c r="S46" i="13"/>
  <c r="Q46" i="13"/>
  <c r="H46" i="13"/>
  <c r="Q45" i="13"/>
  <c r="S45" i="13" s="1"/>
  <c r="H45" i="13"/>
  <c r="Q44" i="13"/>
  <c r="S44" i="13" s="1"/>
  <c r="O44" i="13"/>
  <c r="H44" i="13"/>
  <c r="Q43" i="13"/>
  <c r="H43" i="13"/>
  <c r="O43" i="13" s="1"/>
  <c r="Q42" i="13"/>
  <c r="S42" i="13" s="1"/>
  <c r="H42" i="13"/>
  <c r="O42" i="13" s="1"/>
  <c r="S41" i="13"/>
  <c r="R41" i="13"/>
  <c r="S43" i="13" s="1"/>
  <c r="Q41" i="13"/>
  <c r="P41" i="13"/>
  <c r="K41" i="13"/>
  <c r="J41" i="13"/>
  <c r="O41" i="13" s="1"/>
  <c r="I41" i="13"/>
  <c r="O46" i="13" s="1"/>
  <c r="H41" i="13"/>
  <c r="E41" i="13"/>
  <c r="D41" i="13"/>
  <c r="C41" i="13"/>
  <c r="F41" i="13" s="1"/>
  <c r="G32" i="13"/>
  <c r="G31" i="13"/>
  <c r="O31" i="13" s="1"/>
  <c r="Q30" i="13"/>
  <c r="S30" i="13" s="1"/>
  <c r="N30" i="13"/>
  <c r="M30" i="13"/>
  <c r="O30" i="13" s="1"/>
  <c r="L30" i="13"/>
  <c r="O32" i="13" s="1"/>
  <c r="G30" i="13"/>
  <c r="E30" i="13"/>
  <c r="F30" i="13" s="1"/>
  <c r="Q28" i="13"/>
  <c r="H28" i="13"/>
  <c r="O28" i="13" s="1"/>
  <c r="Q27" i="13"/>
  <c r="S27" i="13" s="1"/>
  <c r="H27" i="13"/>
  <c r="Q26" i="13"/>
  <c r="H26" i="13"/>
  <c r="Q25" i="13"/>
  <c r="H25" i="13"/>
  <c r="O25" i="13" s="1"/>
  <c r="Q24" i="13"/>
  <c r="H24" i="13"/>
  <c r="O24" i="13" s="1"/>
  <c r="R23" i="13"/>
  <c r="Q23" i="13"/>
  <c r="P23" i="13"/>
  <c r="S23" i="13" s="1"/>
  <c r="K23" i="13"/>
  <c r="O23" i="13" s="1"/>
  <c r="J23" i="13"/>
  <c r="I23" i="13"/>
  <c r="O27" i="13" s="1"/>
  <c r="H23" i="13"/>
  <c r="E23" i="13"/>
  <c r="D23" i="13"/>
  <c r="F23" i="13" s="1"/>
  <c r="C23" i="13"/>
  <c r="G140" i="12"/>
  <c r="O140" i="12" s="1"/>
  <c r="G139" i="12"/>
  <c r="O139" i="12" s="1"/>
  <c r="Q138" i="12"/>
  <c r="S138" i="12" s="1"/>
  <c r="N138" i="12"/>
  <c r="M138" i="12"/>
  <c r="L138" i="12"/>
  <c r="G138" i="12"/>
  <c r="O138" i="12" s="1"/>
  <c r="E138" i="12"/>
  <c r="F138" i="12" s="1"/>
  <c r="Q136" i="12"/>
  <c r="O136" i="12"/>
  <c r="H136" i="12"/>
  <c r="Q135" i="12"/>
  <c r="H135" i="12"/>
  <c r="Q134" i="12"/>
  <c r="H134" i="12"/>
  <c r="Q133" i="12"/>
  <c r="H133" i="12"/>
  <c r="Q132" i="12"/>
  <c r="H132" i="12"/>
  <c r="R131" i="12"/>
  <c r="Q131" i="12"/>
  <c r="P131" i="12"/>
  <c r="S133" i="12" s="1"/>
  <c r="K131" i="12"/>
  <c r="J131" i="12"/>
  <c r="I131" i="12"/>
  <c r="H131" i="12"/>
  <c r="E131" i="12"/>
  <c r="D131" i="12"/>
  <c r="C131" i="12"/>
  <c r="F131" i="12" s="1"/>
  <c r="G122" i="12"/>
  <c r="G121" i="12"/>
  <c r="Q120" i="12"/>
  <c r="S120" i="12" s="1"/>
  <c r="N120" i="12"/>
  <c r="M120" i="12"/>
  <c r="L120" i="12"/>
  <c r="G120" i="12"/>
  <c r="F120" i="12"/>
  <c r="E120" i="12"/>
  <c r="Q118" i="12"/>
  <c r="H118" i="12"/>
  <c r="Q117" i="12"/>
  <c r="S117" i="12" s="1"/>
  <c r="H117" i="12"/>
  <c r="Q116" i="12"/>
  <c r="H116" i="12"/>
  <c r="O116" i="12" s="1"/>
  <c r="Q115" i="12"/>
  <c r="H115" i="12"/>
  <c r="O115" i="12" s="1"/>
  <c r="Q114" i="12"/>
  <c r="H114" i="12"/>
  <c r="O114" i="12" s="1"/>
  <c r="R113" i="12"/>
  <c r="Q113" i="12"/>
  <c r="P113" i="12"/>
  <c r="K113" i="12"/>
  <c r="J113" i="12"/>
  <c r="O113" i="12" s="1"/>
  <c r="I113" i="12"/>
  <c r="H113" i="12"/>
  <c r="E113" i="12"/>
  <c r="D113" i="12"/>
  <c r="C113" i="12"/>
  <c r="F113" i="12" s="1"/>
  <c r="G104" i="12"/>
  <c r="G103" i="12"/>
  <c r="O103" i="12" s="1"/>
  <c r="S102" i="12"/>
  <c r="Q102" i="12"/>
  <c r="N102" i="12"/>
  <c r="M102" i="12"/>
  <c r="L102" i="12"/>
  <c r="G102" i="12"/>
  <c r="E102" i="12"/>
  <c r="F102" i="12" s="1"/>
  <c r="Q100" i="12"/>
  <c r="H100" i="12"/>
  <c r="Q99" i="12"/>
  <c r="H99" i="12"/>
  <c r="O99" i="12" s="1"/>
  <c r="Q98" i="12"/>
  <c r="H98" i="12"/>
  <c r="O98" i="12" s="1"/>
  <c r="Q97" i="12"/>
  <c r="H97" i="12"/>
  <c r="Q96" i="12"/>
  <c r="H96" i="12"/>
  <c r="R95" i="12"/>
  <c r="Q95" i="12"/>
  <c r="P95" i="12"/>
  <c r="S95" i="12" s="1"/>
  <c r="K95" i="12"/>
  <c r="J95" i="12"/>
  <c r="I95" i="12"/>
  <c r="H95" i="12"/>
  <c r="E95" i="12"/>
  <c r="D95" i="12"/>
  <c r="C95" i="12"/>
  <c r="G86" i="12"/>
  <c r="G85" i="12"/>
  <c r="Q84" i="12"/>
  <c r="S84" i="12" s="1"/>
  <c r="N84" i="12"/>
  <c r="M84" i="12"/>
  <c r="L84" i="12"/>
  <c r="G84" i="12"/>
  <c r="E84" i="12"/>
  <c r="F84" i="12" s="1"/>
  <c r="Q82" i="12"/>
  <c r="H82" i="12"/>
  <c r="Q81" i="12"/>
  <c r="H81" i="12"/>
  <c r="Q80" i="12"/>
  <c r="H80" i="12"/>
  <c r="Q79" i="12"/>
  <c r="O79" i="12"/>
  <c r="H79" i="12"/>
  <c r="Q78" i="12"/>
  <c r="H78" i="12"/>
  <c r="R77" i="12"/>
  <c r="Q77" i="12"/>
  <c r="P77" i="12"/>
  <c r="S80" i="12" s="1"/>
  <c r="K77" i="12"/>
  <c r="J77" i="12"/>
  <c r="I77" i="12"/>
  <c r="O81" i="12" s="1"/>
  <c r="H77" i="12"/>
  <c r="E77" i="12"/>
  <c r="D77" i="12"/>
  <c r="C77" i="12"/>
  <c r="F77" i="12" s="1"/>
  <c r="G68" i="12"/>
  <c r="G67" i="12"/>
  <c r="Q66" i="12"/>
  <c r="S66" i="12" s="1"/>
  <c r="N66" i="12"/>
  <c r="M66" i="12"/>
  <c r="L66" i="12"/>
  <c r="G66" i="12"/>
  <c r="E66" i="12"/>
  <c r="F66" i="12" s="1"/>
  <c r="Q64" i="12"/>
  <c r="H64" i="12"/>
  <c r="Q63" i="12"/>
  <c r="H63" i="12"/>
  <c r="O63" i="12" s="1"/>
  <c r="S62" i="12"/>
  <c r="Q62" i="12"/>
  <c r="H62" i="12"/>
  <c r="Q61" i="12"/>
  <c r="H61" i="12"/>
  <c r="Q60" i="12"/>
  <c r="H60" i="12"/>
  <c r="O60" i="12" s="1"/>
  <c r="R59" i="12"/>
  <c r="Q59" i="12"/>
  <c r="P59" i="12"/>
  <c r="K59" i="12"/>
  <c r="J59" i="12"/>
  <c r="I59" i="12"/>
  <c r="H59" i="12"/>
  <c r="E59" i="12"/>
  <c r="D59" i="12"/>
  <c r="C59" i="12"/>
  <c r="F59" i="12" s="1"/>
  <c r="G50" i="12"/>
  <c r="G49" i="12"/>
  <c r="Q48" i="12"/>
  <c r="S48" i="12" s="1"/>
  <c r="N48" i="12"/>
  <c r="M48" i="12"/>
  <c r="L48" i="12"/>
  <c r="G48" i="12"/>
  <c r="E48" i="12"/>
  <c r="F48" i="12" s="1"/>
  <c r="Q46" i="12"/>
  <c r="S46" i="12" s="1"/>
  <c r="H46" i="12"/>
  <c r="Q45" i="12"/>
  <c r="H45" i="12"/>
  <c r="Q44" i="12"/>
  <c r="S44" i="12" s="1"/>
  <c r="H44" i="12"/>
  <c r="S43" i="12"/>
  <c r="Q43" i="12"/>
  <c r="H43" i="12"/>
  <c r="O43" i="12" s="1"/>
  <c r="Q42" i="12"/>
  <c r="S42" i="12" s="1"/>
  <c r="H42" i="12"/>
  <c r="R41" i="12"/>
  <c r="Q41" i="12"/>
  <c r="S41" i="12" s="1"/>
  <c r="P41" i="12"/>
  <c r="S45" i="12" s="1"/>
  <c r="K41" i="12"/>
  <c r="J41" i="12"/>
  <c r="I41" i="12"/>
  <c r="H41" i="12"/>
  <c r="E41" i="12"/>
  <c r="D41" i="12"/>
  <c r="C41" i="12"/>
  <c r="F41" i="12" s="1"/>
  <c r="G32" i="12"/>
  <c r="G31" i="12"/>
  <c r="Q30" i="12"/>
  <c r="S30" i="12" s="1"/>
  <c r="N30" i="12"/>
  <c r="M30" i="12"/>
  <c r="L30" i="12"/>
  <c r="O32" i="12" s="1"/>
  <c r="T32" i="12" s="1"/>
  <c r="G30" i="12"/>
  <c r="O30" i="12" s="1"/>
  <c r="E30" i="12"/>
  <c r="F30" i="12" s="1"/>
  <c r="Q28" i="12"/>
  <c r="H28" i="12"/>
  <c r="O28" i="12" s="1"/>
  <c r="Q27" i="12"/>
  <c r="H27" i="12"/>
  <c r="Q26" i="12"/>
  <c r="H26" i="12"/>
  <c r="Q25" i="12"/>
  <c r="H25" i="12"/>
  <c r="Q24" i="12"/>
  <c r="H24" i="12"/>
  <c r="R23" i="12"/>
  <c r="Q23" i="12"/>
  <c r="P23" i="12"/>
  <c r="S28" i="12" s="1"/>
  <c r="K23" i="12"/>
  <c r="J23" i="12"/>
  <c r="I23" i="12"/>
  <c r="H23" i="12"/>
  <c r="E23" i="12"/>
  <c r="D23" i="12"/>
  <c r="C23" i="12"/>
  <c r="F23" i="12" s="1"/>
  <c r="S61" i="12" l="1"/>
  <c r="S63" i="12"/>
  <c r="S99" i="12"/>
  <c r="O104" i="12"/>
  <c r="O122" i="12"/>
  <c r="T122" i="12" s="1"/>
  <c r="O24" i="12"/>
  <c r="O41" i="12"/>
  <c r="O44" i="12"/>
  <c r="O49" i="12"/>
  <c r="O84" i="12"/>
  <c r="S136" i="12"/>
  <c r="T136" i="12" s="1"/>
  <c r="O50" i="12"/>
  <c r="O80" i="12"/>
  <c r="T80" i="12" s="1"/>
  <c r="S100" i="12"/>
  <c r="S131" i="12"/>
  <c r="O66" i="12"/>
  <c r="O85" i="12"/>
  <c r="O96" i="12"/>
  <c r="O121" i="12"/>
  <c r="O132" i="12"/>
  <c r="T132" i="12" s="1"/>
  <c r="O45" i="12"/>
  <c r="O25" i="12"/>
  <c r="S60" i="12"/>
  <c r="T60" i="12" s="1"/>
  <c r="O67" i="12"/>
  <c r="O86" i="12"/>
  <c r="S96" i="12"/>
  <c r="O102" i="12"/>
  <c r="S132" i="12"/>
  <c r="O46" i="12"/>
  <c r="T46" i="12" s="1"/>
  <c r="O61" i="12"/>
  <c r="O77" i="12"/>
  <c r="T77" i="12" s="1"/>
  <c r="O97" i="12"/>
  <c r="T97" i="12" s="1"/>
  <c r="O133" i="12"/>
  <c r="T133" i="12" s="1"/>
  <c r="O26" i="12"/>
  <c r="S81" i="12"/>
  <c r="F95" i="12"/>
  <c r="O118" i="12"/>
  <c r="O23" i="12"/>
  <c r="O31" i="12"/>
  <c r="T31" i="12" s="1"/>
  <c r="O59" i="12"/>
  <c r="T59" i="12" s="1"/>
  <c r="O62" i="12"/>
  <c r="O82" i="12"/>
  <c r="S114" i="12"/>
  <c r="T114" i="12" s="1"/>
  <c r="O134" i="12"/>
  <c r="T30" i="12"/>
  <c r="S24" i="12"/>
  <c r="T24" i="12" s="1"/>
  <c r="O27" i="12"/>
  <c r="T27" i="12" s="1"/>
  <c r="O42" i="12"/>
  <c r="O48" i="12"/>
  <c r="O95" i="12"/>
  <c r="O131" i="12"/>
  <c r="T131" i="12" s="1"/>
  <c r="S134" i="12"/>
  <c r="O64" i="12"/>
  <c r="S27" i="12"/>
  <c r="O68" i="12"/>
  <c r="O78" i="12"/>
  <c r="O100" i="12"/>
  <c r="T100" i="12" s="1"/>
  <c r="S98" i="12"/>
  <c r="T98" i="12" s="1"/>
  <c r="T121" i="12"/>
  <c r="O135" i="12"/>
  <c r="T44" i="13"/>
  <c r="T46" i="13"/>
  <c r="T41" i="13"/>
  <c r="T43" i="13"/>
  <c r="T42" i="13"/>
  <c r="T98" i="13"/>
  <c r="T132" i="13"/>
  <c r="T134" i="13"/>
  <c r="T136" i="13"/>
  <c r="T131" i="13"/>
  <c r="T133" i="13"/>
  <c r="T135" i="13"/>
  <c r="T116" i="13"/>
  <c r="T118" i="13"/>
  <c r="T63" i="13"/>
  <c r="T60" i="13"/>
  <c r="T62" i="13"/>
  <c r="T61" i="13"/>
  <c r="T64" i="13"/>
  <c r="T59" i="13"/>
  <c r="T27" i="13"/>
  <c r="T24" i="13"/>
  <c r="T23" i="13"/>
  <c r="T140" i="13"/>
  <c r="T139" i="13"/>
  <c r="T138" i="13"/>
  <c r="T77" i="13"/>
  <c r="T82" i="13"/>
  <c r="T78" i="13"/>
  <c r="T80" i="13"/>
  <c r="T79" i="13"/>
  <c r="T104" i="13"/>
  <c r="T49" i="13"/>
  <c r="T48" i="13"/>
  <c r="T50" i="13"/>
  <c r="T96" i="13"/>
  <c r="T120" i="13"/>
  <c r="T122" i="13"/>
  <c r="T121" i="13"/>
  <c r="T30" i="13"/>
  <c r="T32" i="13"/>
  <c r="T31" i="13"/>
  <c r="T67" i="13"/>
  <c r="O26" i="13"/>
  <c r="S95" i="13"/>
  <c r="T102" i="13"/>
  <c r="S114" i="13"/>
  <c r="T114" i="13" s="1"/>
  <c r="S133" i="13"/>
  <c r="S28" i="13"/>
  <c r="T28" i="13" s="1"/>
  <c r="O45" i="13"/>
  <c r="T45" i="13" s="1"/>
  <c r="T99" i="13"/>
  <c r="S116" i="13"/>
  <c r="S24" i="13"/>
  <c r="S62" i="13"/>
  <c r="S81" i="13"/>
  <c r="T81" i="13" s="1"/>
  <c r="T95" i="13"/>
  <c r="S100" i="13"/>
  <c r="T100" i="13" s="1"/>
  <c r="O64" i="13"/>
  <c r="S97" i="13"/>
  <c r="T97" i="13" s="1"/>
  <c r="O131" i="13"/>
  <c r="S26" i="13"/>
  <c r="T26" i="13" s="1"/>
  <c r="T86" i="13"/>
  <c r="S131" i="13"/>
  <c r="S98" i="13"/>
  <c r="T103" i="13"/>
  <c r="S117" i="13"/>
  <c r="T117" i="13" s="1"/>
  <c r="S115" i="13"/>
  <c r="T115" i="13" s="1"/>
  <c r="S113" i="13"/>
  <c r="T113" i="13" s="1"/>
  <c r="T84" i="13"/>
  <c r="S96" i="13"/>
  <c r="S25" i="13"/>
  <c r="T25" i="13" s="1"/>
  <c r="T28" i="12"/>
  <c r="T102" i="12"/>
  <c r="T103" i="12"/>
  <c r="T104" i="12"/>
  <c r="T67" i="12"/>
  <c r="T66" i="12"/>
  <c r="T68" i="12"/>
  <c r="T138" i="12"/>
  <c r="T140" i="12"/>
  <c r="T139" i="12"/>
  <c r="T134" i="12"/>
  <c r="T45" i="12"/>
  <c r="T42" i="12"/>
  <c r="T44" i="12"/>
  <c r="T43" i="12"/>
  <c r="T41" i="12"/>
  <c r="T96" i="12"/>
  <c r="T99" i="12"/>
  <c r="T95" i="12"/>
  <c r="T49" i="12"/>
  <c r="T48" i="12"/>
  <c r="T50" i="12"/>
  <c r="T86" i="12"/>
  <c r="T85" i="12"/>
  <c r="T84" i="12"/>
  <c r="T81" i="12"/>
  <c r="S79" i="12"/>
  <c r="T79" i="12" s="1"/>
  <c r="S115" i="12"/>
  <c r="T115" i="12" s="1"/>
  <c r="S82" i="12"/>
  <c r="T82" i="12" s="1"/>
  <c r="S118" i="12"/>
  <c r="T118" i="12" s="1"/>
  <c r="T61" i="12"/>
  <c r="S59" i="12"/>
  <c r="S78" i="12"/>
  <c r="S97" i="12"/>
  <c r="S116" i="12"/>
  <c r="T116" i="12" s="1"/>
  <c r="S135" i="12"/>
  <c r="T135" i="12" s="1"/>
  <c r="O117" i="12"/>
  <c r="T117" i="12" s="1"/>
  <c r="T62" i="12"/>
  <c r="O120" i="12"/>
  <c r="T120" i="12" s="1"/>
  <c r="S77" i="12"/>
  <c r="S25" i="12"/>
  <c r="S113" i="12"/>
  <c r="T113" i="12" s="1"/>
  <c r="S26" i="12"/>
  <c r="T26" i="12" s="1"/>
  <c r="S64" i="12"/>
  <c r="T63" i="12"/>
  <c r="S23" i="12"/>
  <c r="T23" i="12" s="1"/>
  <c r="T25" i="12" l="1"/>
  <c r="T64" i="12"/>
  <c r="T78" i="12"/>
  <c r="T113" i="10"/>
  <c r="T139" i="9"/>
  <c r="T138" i="9"/>
  <c r="G140" i="11"/>
  <c r="G139" i="11"/>
  <c r="O139" i="11" s="1"/>
  <c r="Q138" i="11"/>
  <c r="S138" i="11" s="1"/>
  <c r="N138" i="11"/>
  <c r="M138" i="11"/>
  <c r="O138" i="11" s="1"/>
  <c r="L138" i="11"/>
  <c r="G138" i="11"/>
  <c r="F138" i="11"/>
  <c r="E138" i="11"/>
  <c r="Q136" i="11"/>
  <c r="H136" i="11"/>
  <c r="Q135" i="11"/>
  <c r="H135" i="11"/>
  <c r="Q134" i="11"/>
  <c r="H134" i="11"/>
  <c r="Q133" i="11"/>
  <c r="S133" i="11" s="1"/>
  <c r="H133" i="11"/>
  <c r="Q132" i="11"/>
  <c r="H132" i="11"/>
  <c r="R131" i="11"/>
  <c r="Q131" i="11"/>
  <c r="P131" i="11"/>
  <c r="S134" i="11" s="1"/>
  <c r="K131" i="11"/>
  <c r="J131" i="11"/>
  <c r="I131" i="11"/>
  <c r="H131" i="11"/>
  <c r="E131" i="11"/>
  <c r="D131" i="11"/>
  <c r="C131" i="11"/>
  <c r="G122" i="11"/>
  <c r="G121" i="11"/>
  <c r="Q120" i="11"/>
  <c r="S120" i="11" s="1"/>
  <c r="N120" i="11"/>
  <c r="O120" i="11" s="1"/>
  <c r="M120" i="11"/>
  <c r="L120" i="11"/>
  <c r="G120" i="11"/>
  <c r="F120" i="11"/>
  <c r="E120" i="11"/>
  <c r="Q118" i="11"/>
  <c r="H118" i="11"/>
  <c r="Q117" i="11"/>
  <c r="H117" i="11"/>
  <c r="Q116" i="11"/>
  <c r="H116" i="11"/>
  <c r="Q115" i="11"/>
  <c r="H115" i="11"/>
  <c r="Q114" i="11"/>
  <c r="H114" i="11"/>
  <c r="R113" i="11"/>
  <c r="S113" i="11" s="1"/>
  <c r="Q113" i="11"/>
  <c r="P113" i="11"/>
  <c r="K113" i="11"/>
  <c r="J113" i="11"/>
  <c r="I113" i="11"/>
  <c r="H113" i="11"/>
  <c r="E113" i="11"/>
  <c r="F113" i="11" s="1"/>
  <c r="D113" i="11"/>
  <c r="C113" i="11"/>
  <c r="G104" i="11"/>
  <c r="G103" i="11"/>
  <c r="O103" i="11" s="1"/>
  <c r="T103" i="11" s="1"/>
  <c r="Q102" i="11"/>
  <c r="S102" i="11" s="1"/>
  <c r="N102" i="11"/>
  <c r="M102" i="11"/>
  <c r="O104" i="11" s="1"/>
  <c r="L102" i="11"/>
  <c r="G102" i="11"/>
  <c r="E102" i="11"/>
  <c r="F102" i="11" s="1"/>
  <c r="T104" i="11" s="1"/>
  <c r="Q100" i="11"/>
  <c r="H100" i="11"/>
  <c r="Q99" i="11"/>
  <c r="H99" i="11"/>
  <c r="Q98" i="11"/>
  <c r="H98" i="11"/>
  <c r="Q97" i="11"/>
  <c r="H97" i="11"/>
  <c r="Q96" i="11"/>
  <c r="H96" i="11"/>
  <c r="R95" i="11"/>
  <c r="Q95" i="11"/>
  <c r="P95" i="11"/>
  <c r="S99" i="11" s="1"/>
  <c r="K95" i="11"/>
  <c r="J95" i="11"/>
  <c r="I95" i="11"/>
  <c r="H95" i="11"/>
  <c r="E95" i="11"/>
  <c r="D95" i="11"/>
  <c r="C95" i="11"/>
  <c r="G86" i="11"/>
  <c r="G85" i="11"/>
  <c r="O85" i="11" s="1"/>
  <c r="Q84" i="11"/>
  <c r="S84" i="11" s="1"/>
  <c r="N84" i="11"/>
  <c r="M84" i="11"/>
  <c r="L84" i="11"/>
  <c r="G84" i="11"/>
  <c r="E84" i="11"/>
  <c r="F84" i="11" s="1"/>
  <c r="Q82" i="11"/>
  <c r="H82" i="11"/>
  <c r="Q81" i="11"/>
  <c r="H81" i="11"/>
  <c r="Q80" i="11"/>
  <c r="H80" i="11"/>
  <c r="Q79" i="11"/>
  <c r="S79" i="11" s="1"/>
  <c r="H79" i="11"/>
  <c r="Q78" i="11"/>
  <c r="H78" i="11"/>
  <c r="R77" i="11"/>
  <c r="Q77" i="11"/>
  <c r="P77" i="11"/>
  <c r="K77" i="11"/>
  <c r="J77" i="11"/>
  <c r="O82" i="11" s="1"/>
  <c r="I77" i="11"/>
  <c r="H77" i="11"/>
  <c r="E77" i="11"/>
  <c r="D77" i="11"/>
  <c r="C77" i="11"/>
  <c r="F77" i="11" s="1"/>
  <c r="G68" i="11"/>
  <c r="O68" i="11" s="1"/>
  <c r="T68" i="11" s="1"/>
  <c r="G67" i="11"/>
  <c r="S66" i="11"/>
  <c r="Q66" i="11"/>
  <c r="N66" i="11"/>
  <c r="M66" i="11"/>
  <c r="L66" i="11"/>
  <c r="G66" i="11"/>
  <c r="E66" i="11"/>
  <c r="F66" i="11" s="1"/>
  <c r="Q64" i="11"/>
  <c r="H64" i="11"/>
  <c r="O64" i="11" s="1"/>
  <c r="Q63" i="11"/>
  <c r="H63" i="11"/>
  <c r="Q62" i="11"/>
  <c r="H62" i="11"/>
  <c r="Q61" i="11"/>
  <c r="H61" i="11"/>
  <c r="Q60" i="11"/>
  <c r="H60" i="11"/>
  <c r="R59" i="11"/>
  <c r="Q59" i="11"/>
  <c r="P59" i="11"/>
  <c r="S62" i="11" s="1"/>
  <c r="K59" i="11"/>
  <c r="J59" i="11"/>
  <c r="I59" i="11"/>
  <c r="H59" i="11"/>
  <c r="E59" i="11"/>
  <c r="D59" i="11"/>
  <c r="C59" i="11"/>
  <c r="O50" i="11"/>
  <c r="G50" i="11"/>
  <c r="G49" i="11"/>
  <c r="O49" i="11" s="1"/>
  <c r="Q48" i="11"/>
  <c r="S48" i="11" s="1"/>
  <c r="O48" i="11"/>
  <c r="N48" i="11"/>
  <c r="M48" i="11"/>
  <c r="L48" i="11"/>
  <c r="G48" i="11"/>
  <c r="E48" i="11"/>
  <c r="F48" i="11" s="1"/>
  <c r="T50" i="11" s="1"/>
  <c r="Q46" i="11"/>
  <c r="H46" i="11"/>
  <c r="Q45" i="11"/>
  <c r="H45" i="11"/>
  <c r="Q44" i="11"/>
  <c r="H44" i="11"/>
  <c r="O44" i="11" s="1"/>
  <c r="Q43" i="11"/>
  <c r="H43" i="11"/>
  <c r="Q42" i="11"/>
  <c r="H42" i="11"/>
  <c r="R41" i="11"/>
  <c r="Q41" i="11"/>
  <c r="P41" i="11"/>
  <c r="K41" i="11"/>
  <c r="J41" i="11"/>
  <c r="I41" i="11"/>
  <c r="H41" i="11"/>
  <c r="E41" i="11"/>
  <c r="F41" i="11" s="1"/>
  <c r="D41" i="11"/>
  <c r="C41" i="11"/>
  <c r="G32" i="11"/>
  <c r="G31" i="11"/>
  <c r="S30" i="11"/>
  <c r="Q30" i="11"/>
  <c r="N30" i="11"/>
  <c r="M30" i="11"/>
  <c r="L30" i="11"/>
  <c r="G30" i="11"/>
  <c r="E30" i="11"/>
  <c r="F30" i="11" s="1"/>
  <c r="Q28" i="11"/>
  <c r="H28" i="11"/>
  <c r="Q27" i="11"/>
  <c r="H27" i="11"/>
  <c r="Q26" i="11"/>
  <c r="H26" i="11"/>
  <c r="Q25" i="11"/>
  <c r="H25" i="11"/>
  <c r="Q24" i="11"/>
  <c r="H24" i="11"/>
  <c r="R23" i="11"/>
  <c r="Q23" i="11"/>
  <c r="P23" i="11"/>
  <c r="S27" i="11" s="1"/>
  <c r="K23" i="11"/>
  <c r="J23" i="11"/>
  <c r="I23" i="11"/>
  <c r="H23" i="11"/>
  <c r="E23" i="11"/>
  <c r="D23" i="11"/>
  <c r="C23" i="11"/>
  <c r="G140" i="10"/>
  <c r="G139" i="10"/>
  <c r="O139" i="10" s="1"/>
  <c r="Q138" i="10"/>
  <c r="S138" i="10" s="1"/>
  <c r="N138" i="10"/>
  <c r="M138" i="10"/>
  <c r="L138" i="10"/>
  <c r="G138" i="10"/>
  <c r="O138" i="10" s="1"/>
  <c r="E138" i="10"/>
  <c r="F138" i="10" s="1"/>
  <c r="S136" i="10"/>
  <c r="Q136" i="10"/>
  <c r="H136" i="10"/>
  <c r="Q135" i="10"/>
  <c r="H135" i="10"/>
  <c r="Q134" i="10"/>
  <c r="H134" i="10"/>
  <c r="Q133" i="10"/>
  <c r="H133" i="10"/>
  <c r="O133" i="10" s="1"/>
  <c r="Q132" i="10"/>
  <c r="S132" i="10" s="1"/>
  <c r="H132" i="10"/>
  <c r="R131" i="10"/>
  <c r="Q131" i="10"/>
  <c r="P131" i="10"/>
  <c r="S133" i="10" s="1"/>
  <c r="K131" i="10"/>
  <c r="J131" i="10"/>
  <c r="I131" i="10"/>
  <c r="H131" i="10"/>
  <c r="E131" i="10"/>
  <c r="D131" i="10"/>
  <c r="C131" i="10"/>
  <c r="F131" i="10" s="1"/>
  <c r="G122" i="10"/>
  <c r="G121" i="10"/>
  <c r="Q120" i="10"/>
  <c r="S120" i="10" s="1"/>
  <c r="N120" i="10"/>
  <c r="M120" i="10"/>
  <c r="L120" i="10"/>
  <c r="G120" i="10"/>
  <c r="E120" i="10"/>
  <c r="F120" i="10" s="1"/>
  <c r="Q118" i="10"/>
  <c r="H118" i="10"/>
  <c r="Q117" i="10"/>
  <c r="H117" i="10"/>
  <c r="Q116" i="10"/>
  <c r="H116" i="10"/>
  <c r="Q115" i="10"/>
  <c r="H115" i="10"/>
  <c r="Q114" i="10"/>
  <c r="H114" i="10"/>
  <c r="O114" i="10" s="1"/>
  <c r="R113" i="10"/>
  <c r="Q113" i="10"/>
  <c r="S113" i="10" s="1"/>
  <c r="P113" i="10"/>
  <c r="K113" i="10"/>
  <c r="O117" i="10" s="1"/>
  <c r="J113" i="10"/>
  <c r="I113" i="10"/>
  <c r="H113" i="10"/>
  <c r="O113" i="10" s="1"/>
  <c r="E113" i="10"/>
  <c r="D113" i="10"/>
  <c r="F113" i="10" s="1"/>
  <c r="C113" i="10"/>
  <c r="G104" i="10"/>
  <c r="G103" i="10"/>
  <c r="Q102" i="10"/>
  <c r="S102" i="10" s="1"/>
  <c r="N102" i="10"/>
  <c r="M102" i="10"/>
  <c r="L102" i="10"/>
  <c r="G102" i="10"/>
  <c r="E102" i="10"/>
  <c r="F102" i="10" s="1"/>
  <c r="Q100" i="10"/>
  <c r="H100" i="10"/>
  <c r="Q99" i="10"/>
  <c r="H99" i="10"/>
  <c r="Q98" i="10"/>
  <c r="S98" i="10" s="1"/>
  <c r="H98" i="10"/>
  <c r="Q97" i="10"/>
  <c r="H97" i="10"/>
  <c r="Q96" i="10"/>
  <c r="H96" i="10"/>
  <c r="S95" i="10"/>
  <c r="R95" i="10"/>
  <c r="Q95" i="10"/>
  <c r="P95" i="10"/>
  <c r="K95" i="10"/>
  <c r="J95" i="10"/>
  <c r="I95" i="10"/>
  <c r="H95" i="10"/>
  <c r="O95" i="10" s="1"/>
  <c r="E95" i="10"/>
  <c r="D95" i="10"/>
  <c r="C95" i="10"/>
  <c r="G86" i="10"/>
  <c r="O86" i="10" s="1"/>
  <c r="G85" i="10"/>
  <c r="Q84" i="10"/>
  <c r="S84" i="10" s="1"/>
  <c r="N84" i="10"/>
  <c r="M84" i="10"/>
  <c r="L84" i="10"/>
  <c r="G84" i="10"/>
  <c r="O84" i="10" s="1"/>
  <c r="F84" i="10"/>
  <c r="E84" i="10"/>
  <c r="Q82" i="10"/>
  <c r="H82" i="10"/>
  <c r="Q81" i="10"/>
  <c r="H81" i="10"/>
  <c r="Q80" i="10"/>
  <c r="H80" i="10"/>
  <c r="O80" i="10" s="1"/>
  <c r="Q79" i="10"/>
  <c r="H79" i="10"/>
  <c r="Q78" i="10"/>
  <c r="H78" i="10"/>
  <c r="R77" i="10"/>
  <c r="Q77" i="10"/>
  <c r="P77" i="10"/>
  <c r="K77" i="10"/>
  <c r="O81" i="10" s="1"/>
  <c r="J77" i="10"/>
  <c r="I77" i="10"/>
  <c r="H77" i="10"/>
  <c r="E77" i="10"/>
  <c r="D77" i="10"/>
  <c r="C77" i="10"/>
  <c r="G68" i="10"/>
  <c r="O68" i="10" s="1"/>
  <c r="G67" i="10"/>
  <c r="O67" i="10" s="1"/>
  <c r="Q66" i="10"/>
  <c r="S66" i="10" s="1"/>
  <c r="N66" i="10"/>
  <c r="M66" i="10"/>
  <c r="L66" i="10"/>
  <c r="G66" i="10"/>
  <c r="E66" i="10"/>
  <c r="F66" i="10" s="1"/>
  <c r="T68" i="10" s="1"/>
  <c r="Q64" i="10"/>
  <c r="H64" i="10"/>
  <c r="Q63" i="10"/>
  <c r="H63" i="10"/>
  <c r="Q62" i="10"/>
  <c r="H62" i="10"/>
  <c r="Q61" i="10"/>
  <c r="H61" i="10"/>
  <c r="Q60" i="10"/>
  <c r="H60" i="10"/>
  <c r="R59" i="10"/>
  <c r="Q59" i="10"/>
  <c r="P59" i="10"/>
  <c r="S59" i="10" s="1"/>
  <c r="O59" i="10"/>
  <c r="K59" i="10"/>
  <c r="J59" i="10"/>
  <c r="I59" i="10"/>
  <c r="H59" i="10"/>
  <c r="E59" i="10"/>
  <c r="D59" i="10"/>
  <c r="C59" i="10"/>
  <c r="G50" i="10"/>
  <c r="O50" i="10" s="1"/>
  <c r="G49" i="10"/>
  <c r="O49" i="10" s="1"/>
  <c r="Q48" i="10"/>
  <c r="S48" i="10" s="1"/>
  <c r="N48" i="10"/>
  <c r="M48" i="10"/>
  <c r="L48" i="10"/>
  <c r="G48" i="10"/>
  <c r="E48" i="10"/>
  <c r="F48" i="10" s="1"/>
  <c r="Q46" i="10"/>
  <c r="H46" i="10"/>
  <c r="Q45" i="10"/>
  <c r="H45" i="10"/>
  <c r="Q44" i="10"/>
  <c r="H44" i="10"/>
  <c r="O44" i="10" s="1"/>
  <c r="Q43" i="10"/>
  <c r="H43" i="10"/>
  <c r="Q42" i="10"/>
  <c r="H42" i="10"/>
  <c r="R41" i="10"/>
  <c r="Q41" i="10"/>
  <c r="P41" i="10"/>
  <c r="S46" i="10" s="1"/>
  <c r="K41" i="10"/>
  <c r="J41" i="10"/>
  <c r="I41" i="10"/>
  <c r="O46" i="10" s="1"/>
  <c r="H41" i="10"/>
  <c r="E41" i="10"/>
  <c r="D41" i="10"/>
  <c r="C41" i="10"/>
  <c r="G32" i="10"/>
  <c r="G31" i="10"/>
  <c r="Q30" i="10"/>
  <c r="S30" i="10" s="1"/>
  <c r="N30" i="10"/>
  <c r="M30" i="10"/>
  <c r="L30" i="10"/>
  <c r="O31" i="10" s="1"/>
  <c r="T31" i="10" s="1"/>
  <c r="G30" i="10"/>
  <c r="O30" i="10" s="1"/>
  <c r="E30" i="10"/>
  <c r="F30" i="10" s="1"/>
  <c r="Q28" i="10"/>
  <c r="H28" i="10"/>
  <c r="Q27" i="10"/>
  <c r="H27" i="10"/>
  <c r="Q26" i="10"/>
  <c r="H26" i="10"/>
  <c r="Q25" i="10"/>
  <c r="H25" i="10"/>
  <c r="Q24" i="10"/>
  <c r="H24" i="10"/>
  <c r="R23" i="10"/>
  <c r="Q23" i="10"/>
  <c r="P23" i="10"/>
  <c r="K23" i="10"/>
  <c r="J23" i="10"/>
  <c r="I23" i="10"/>
  <c r="O27" i="10" s="1"/>
  <c r="H23" i="10"/>
  <c r="E23" i="10"/>
  <c r="D23" i="10"/>
  <c r="C23" i="10"/>
  <c r="F23" i="10" s="1"/>
  <c r="G140" i="9"/>
  <c r="G139" i="9"/>
  <c r="O139" i="9" s="1"/>
  <c r="Q138" i="9"/>
  <c r="S138" i="9" s="1"/>
  <c r="N138" i="9"/>
  <c r="M138" i="9"/>
  <c r="L138" i="9"/>
  <c r="G138" i="9"/>
  <c r="O138" i="9" s="1"/>
  <c r="E138" i="9"/>
  <c r="F138" i="9" s="1"/>
  <c r="Q136" i="9"/>
  <c r="H136" i="9"/>
  <c r="Q135" i="9"/>
  <c r="H135" i="9"/>
  <c r="Q134" i="9"/>
  <c r="H134" i="9"/>
  <c r="Q133" i="9"/>
  <c r="H133" i="9"/>
  <c r="Q132" i="9"/>
  <c r="H132" i="9"/>
  <c r="R131" i="9"/>
  <c r="Q131" i="9"/>
  <c r="P131" i="9"/>
  <c r="S136" i="9" s="1"/>
  <c r="K131" i="9"/>
  <c r="J131" i="9"/>
  <c r="I131" i="9"/>
  <c r="H131" i="9"/>
  <c r="E131" i="9"/>
  <c r="D131" i="9"/>
  <c r="C131" i="9"/>
  <c r="F131" i="9" s="1"/>
  <c r="G122" i="9"/>
  <c r="G121" i="9"/>
  <c r="Q120" i="9"/>
  <c r="S120" i="9" s="1"/>
  <c r="N120" i="9"/>
  <c r="M120" i="9"/>
  <c r="L120" i="9"/>
  <c r="G120" i="9"/>
  <c r="F120" i="9"/>
  <c r="E120" i="9"/>
  <c r="Q118" i="9"/>
  <c r="H118" i="9"/>
  <c r="Q117" i="9"/>
  <c r="S117" i="9" s="1"/>
  <c r="H117" i="9"/>
  <c r="Q116" i="9"/>
  <c r="H116" i="9"/>
  <c r="Q115" i="9"/>
  <c r="H115" i="9"/>
  <c r="Q114" i="9"/>
  <c r="S114" i="9" s="1"/>
  <c r="H114" i="9"/>
  <c r="S113" i="9"/>
  <c r="R113" i="9"/>
  <c r="Q113" i="9"/>
  <c r="P113" i="9"/>
  <c r="S118" i="9" s="1"/>
  <c r="K113" i="9"/>
  <c r="J113" i="9"/>
  <c r="I113" i="9"/>
  <c r="O116" i="9" s="1"/>
  <c r="H113" i="9"/>
  <c r="E113" i="9"/>
  <c r="D113" i="9"/>
  <c r="C113" i="9"/>
  <c r="G104" i="9"/>
  <c r="G103" i="9"/>
  <c r="Q102" i="9"/>
  <c r="S102" i="9" s="1"/>
  <c r="N102" i="9"/>
  <c r="M102" i="9"/>
  <c r="L102" i="9"/>
  <c r="O103" i="9" s="1"/>
  <c r="G102" i="9"/>
  <c r="E102" i="9"/>
  <c r="F102" i="9" s="1"/>
  <c r="Q100" i="9"/>
  <c r="H100" i="9"/>
  <c r="Q99" i="9"/>
  <c r="H99" i="9"/>
  <c r="Q98" i="9"/>
  <c r="H98" i="9"/>
  <c r="Q97" i="9"/>
  <c r="H97" i="9"/>
  <c r="Q96" i="9"/>
  <c r="H96" i="9"/>
  <c r="R95" i="9"/>
  <c r="S97" i="9" s="1"/>
  <c r="Q95" i="9"/>
  <c r="P95" i="9"/>
  <c r="K95" i="9"/>
  <c r="J95" i="9"/>
  <c r="I95" i="9"/>
  <c r="H95" i="9"/>
  <c r="E95" i="9"/>
  <c r="D95" i="9"/>
  <c r="C95" i="9"/>
  <c r="G86" i="9"/>
  <c r="G85" i="9"/>
  <c r="Q84" i="9"/>
  <c r="S84" i="9" s="1"/>
  <c r="N84" i="9"/>
  <c r="M84" i="9"/>
  <c r="L84" i="9"/>
  <c r="G84" i="9"/>
  <c r="E84" i="9"/>
  <c r="F84" i="9" s="1"/>
  <c r="Q82" i="9"/>
  <c r="H82" i="9"/>
  <c r="Q81" i="9"/>
  <c r="H81" i="9"/>
  <c r="Q80" i="9"/>
  <c r="H80" i="9"/>
  <c r="Q79" i="9"/>
  <c r="H79" i="9"/>
  <c r="Q78" i="9"/>
  <c r="H78" i="9"/>
  <c r="R77" i="9"/>
  <c r="S82" i="9" s="1"/>
  <c r="Q77" i="9"/>
  <c r="P77" i="9"/>
  <c r="K77" i="9"/>
  <c r="J77" i="9"/>
  <c r="I77" i="9"/>
  <c r="H77" i="9"/>
  <c r="E77" i="9"/>
  <c r="D77" i="9"/>
  <c r="C77" i="9"/>
  <c r="G68" i="9"/>
  <c r="G67" i="9"/>
  <c r="Q66" i="9"/>
  <c r="S66" i="9" s="1"/>
  <c r="N66" i="9"/>
  <c r="M66" i="9"/>
  <c r="O66" i="9" s="1"/>
  <c r="T66" i="9" s="1"/>
  <c r="L66" i="9"/>
  <c r="G66" i="9"/>
  <c r="E66" i="9"/>
  <c r="F66" i="9" s="1"/>
  <c r="Q64" i="9"/>
  <c r="S64" i="9" s="1"/>
  <c r="H64" i="9"/>
  <c r="Q63" i="9"/>
  <c r="H63" i="9"/>
  <c r="Q62" i="9"/>
  <c r="H62" i="9"/>
  <c r="Q61" i="9"/>
  <c r="H61" i="9"/>
  <c r="Q60" i="9"/>
  <c r="H60" i="9"/>
  <c r="R59" i="9"/>
  <c r="Q59" i="9"/>
  <c r="P59" i="9"/>
  <c r="S61" i="9" s="1"/>
  <c r="K59" i="9"/>
  <c r="J59" i="9"/>
  <c r="I59" i="9"/>
  <c r="H59" i="9"/>
  <c r="E59" i="9"/>
  <c r="D59" i="9"/>
  <c r="C59" i="9"/>
  <c r="F59" i="9" s="1"/>
  <c r="G50" i="9"/>
  <c r="O50" i="9" s="1"/>
  <c r="G49" i="9"/>
  <c r="O49" i="9" s="1"/>
  <c r="Q48" i="9"/>
  <c r="S48" i="9" s="1"/>
  <c r="N48" i="9"/>
  <c r="M48" i="9"/>
  <c r="L48" i="9"/>
  <c r="G48" i="9"/>
  <c r="E48" i="9"/>
  <c r="F48" i="9" s="1"/>
  <c r="Q46" i="9"/>
  <c r="H46" i="9"/>
  <c r="Q45" i="9"/>
  <c r="H45" i="9"/>
  <c r="Q44" i="9"/>
  <c r="S44" i="9" s="1"/>
  <c r="H44" i="9"/>
  <c r="Q43" i="9"/>
  <c r="S43" i="9" s="1"/>
  <c r="H43" i="9"/>
  <c r="S42" i="9"/>
  <c r="Q42" i="9"/>
  <c r="H42" i="9"/>
  <c r="R41" i="9"/>
  <c r="Q41" i="9"/>
  <c r="P41" i="9"/>
  <c r="S45" i="9" s="1"/>
  <c r="K41" i="9"/>
  <c r="J41" i="9"/>
  <c r="I41" i="9"/>
  <c r="H41" i="9"/>
  <c r="E41" i="9"/>
  <c r="D41" i="9"/>
  <c r="C41" i="9"/>
  <c r="F41" i="9" s="1"/>
  <c r="G32" i="9"/>
  <c r="G31" i="9"/>
  <c r="Q30" i="9"/>
  <c r="S30" i="9" s="1"/>
  <c r="N30" i="9"/>
  <c r="M30" i="9"/>
  <c r="L30" i="9"/>
  <c r="G30" i="9"/>
  <c r="O30" i="9" s="1"/>
  <c r="E30" i="9"/>
  <c r="F30" i="9" s="1"/>
  <c r="Q28" i="9"/>
  <c r="H28" i="9"/>
  <c r="Q27" i="9"/>
  <c r="S27" i="9" s="1"/>
  <c r="H27" i="9"/>
  <c r="Q26" i="9"/>
  <c r="H26" i="9"/>
  <c r="Q25" i="9"/>
  <c r="H25" i="9"/>
  <c r="S24" i="9"/>
  <c r="Q24" i="9"/>
  <c r="H24" i="9"/>
  <c r="R23" i="9"/>
  <c r="Q23" i="9"/>
  <c r="S23" i="9" s="1"/>
  <c r="P23" i="9"/>
  <c r="K23" i="9"/>
  <c r="J23" i="9"/>
  <c r="I23" i="9"/>
  <c r="O24" i="9" s="1"/>
  <c r="H23" i="9"/>
  <c r="E23" i="9"/>
  <c r="D23" i="9"/>
  <c r="C23" i="9"/>
  <c r="F113" i="9" l="1"/>
  <c r="T118" i="9" s="1"/>
  <c r="O44" i="9"/>
  <c r="T44" i="9" s="1"/>
  <c r="O95" i="9"/>
  <c r="O114" i="9"/>
  <c r="O59" i="9"/>
  <c r="T59" i="9" s="1"/>
  <c r="O23" i="9"/>
  <c r="O118" i="9"/>
  <c r="O80" i="9"/>
  <c r="O117" i="9"/>
  <c r="O27" i="9"/>
  <c r="O25" i="9"/>
  <c r="O77" i="9"/>
  <c r="O98" i="9"/>
  <c r="T79" i="11"/>
  <c r="T31" i="11"/>
  <c r="T30" i="11"/>
  <c r="T32" i="11"/>
  <c r="T86" i="11"/>
  <c r="T85" i="11"/>
  <c r="T113" i="11"/>
  <c r="T139" i="11"/>
  <c r="F23" i="11"/>
  <c r="O25" i="11"/>
  <c r="O41" i="11"/>
  <c r="T41" i="11" s="1"/>
  <c r="O113" i="11"/>
  <c r="S116" i="11"/>
  <c r="O136" i="11"/>
  <c r="O140" i="11"/>
  <c r="T140" i="11" s="1"/>
  <c r="S24" i="11"/>
  <c r="S25" i="11"/>
  <c r="O45" i="11"/>
  <c r="T45" i="11" s="1"/>
  <c r="O66" i="11"/>
  <c r="S80" i="11"/>
  <c r="O117" i="11"/>
  <c r="T117" i="11" s="1"/>
  <c r="S136" i="11"/>
  <c r="S135" i="11"/>
  <c r="O23" i="11"/>
  <c r="O30" i="11"/>
  <c r="O46" i="11"/>
  <c r="T46" i="11" s="1"/>
  <c r="O81" i="11"/>
  <c r="O96" i="11"/>
  <c r="S117" i="11"/>
  <c r="O121" i="11"/>
  <c r="O132" i="11"/>
  <c r="O26" i="11"/>
  <c r="O86" i="11"/>
  <c r="O118" i="11"/>
  <c r="T118" i="11" s="1"/>
  <c r="O122" i="11"/>
  <c r="T122" i="11" s="1"/>
  <c r="S26" i="11"/>
  <c r="S46" i="11"/>
  <c r="F59" i="11"/>
  <c r="O61" i="11"/>
  <c r="O80" i="11"/>
  <c r="T80" i="11" s="1"/>
  <c r="S132" i="11"/>
  <c r="T66" i="11"/>
  <c r="T138" i="11"/>
  <c r="O27" i="11"/>
  <c r="S82" i="11"/>
  <c r="T82" i="11" s="1"/>
  <c r="F95" i="11"/>
  <c r="F131" i="11"/>
  <c r="O133" i="11"/>
  <c r="S23" i="11"/>
  <c r="O32" i="11"/>
  <c r="O67" i="11"/>
  <c r="T67" i="11" s="1"/>
  <c r="S77" i="11"/>
  <c r="O95" i="11"/>
  <c r="T48" i="11"/>
  <c r="T120" i="11"/>
  <c r="O28" i="11"/>
  <c r="O59" i="11"/>
  <c r="O78" i="11"/>
  <c r="O84" i="11"/>
  <c r="T84" i="11" s="1"/>
  <c r="O99" i="11"/>
  <c r="S114" i="11"/>
  <c r="O131" i="11"/>
  <c r="T49" i="11"/>
  <c r="T121" i="11"/>
  <c r="O62" i="11"/>
  <c r="O98" i="11"/>
  <c r="O24" i="11"/>
  <c r="S28" i="11"/>
  <c r="O100" i="11"/>
  <c r="O115" i="11"/>
  <c r="T115" i="11" s="1"/>
  <c r="O135" i="11"/>
  <c r="T120" i="10"/>
  <c r="T26" i="10"/>
  <c r="T25" i="10"/>
  <c r="T24" i="10"/>
  <c r="T49" i="10"/>
  <c r="T104" i="10"/>
  <c r="T133" i="10"/>
  <c r="T134" i="10"/>
  <c r="T135" i="10"/>
  <c r="S24" i="10"/>
  <c r="O103" i="10"/>
  <c r="T103" i="10" s="1"/>
  <c r="T86" i="10"/>
  <c r="S64" i="10"/>
  <c r="O104" i="10"/>
  <c r="T138" i="10"/>
  <c r="S25" i="10"/>
  <c r="O60" i="10"/>
  <c r="O77" i="10"/>
  <c r="S114" i="10"/>
  <c r="T114" i="10" s="1"/>
  <c r="O131" i="10"/>
  <c r="T131" i="10" s="1"/>
  <c r="T67" i="10"/>
  <c r="T139" i="10"/>
  <c r="S118" i="10"/>
  <c r="T118" i="10" s="1"/>
  <c r="O25" i="10"/>
  <c r="O26" i="10"/>
  <c r="O66" i="10"/>
  <c r="T66" i="10" s="1"/>
  <c r="O100" i="10"/>
  <c r="O135" i="10"/>
  <c r="O134" i="10"/>
  <c r="O41" i="10"/>
  <c r="F77" i="10"/>
  <c r="O99" i="10"/>
  <c r="F59" i="10"/>
  <c r="O23" i="10"/>
  <c r="T23" i="10" s="1"/>
  <c r="O79" i="10"/>
  <c r="O85" i="10"/>
  <c r="T85" i="10" s="1"/>
  <c r="S99" i="10"/>
  <c r="S115" i="10"/>
  <c r="O120" i="10"/>
  <c r="T48" i="10"/>
  <c r="T84" i="10"/>
  <c r="O98" i="10"/>
  <c r="S27" i="10"/>
  <c r="T27" i="10" s="1"/>
  <c r="O32" i="10"/>
  <c r="T32" i="10" s="1"/>
  <c r="O48" i="10"/>
  <c r="S61" i="10"/>
  <c r="S80" i="10"/>
  <c r="O96" i="10"/>
  <c r="O116" i="10"/>
  <c r="T116" i="10" s="1"/>
  <c r="S116" i="10"/>
  <c r="S134" i="10"/>
  <c r="T50" i="10"/>
  <c r="O28" i="10"/>
  <c r="T28" i="10" s="1"/>
  <c r="F41" i="10"/>
  <c r="O62" i="10"/>
  <c r="F95" i="10"/>
  <c r="O102" i="10"/>
  <c r="T102" i="10" s="1"/>
  <c r="O118" i="10"/>
  <c r="S135" i="10"/>
  <c r="T30" i="10"/>
  <c r="S26" i="10"/>
  <c r="S28" i="10"/>
  <c r="O43" i="10"/>
  <c r="O64" i="10"/>
  <c r="O97" i="10"/>
  <c r="O121" i="10"/>
  <c r="T121" i="10" s="1"/>
  <c r="O136" i="10"/>
  <c r="T136" i="10" s="1"/>
  <c r="O140" i="10"/>
  <c r="T140" i="10" s="1"/>
  <c r="O63" i="10"/>
  <c r="O78" i="10"/>
  <c r="S117" i="10"/>
  <c r="T117" i="10" s="1"/>
  <c r="O122" i="10"/>
  <c r="T122" i="10" s="1"/>
  <c r="T84" i="9"/>
  <c r="T103" i="9"/>
  <c r="T102" i="9"/>
  <c r="T116" i="9"/>
  <c r="T50" i="9"/>
  <c r="T49" i="9"/>
  <c r="T48" i="9"/>
  <c r="T68" i="9"/>
  <c r="O60" i="9"/>
  <c r="S116" i="9"/>
  <c r="S135" i="9"/>
  <c r="O120" i="9"/>
  <c r="T120" i="9" s="1"/>
  <c r="O26" i="9"/>
  <c r="S41" i="9"/>
  <c r="O81" i="9"/>
  <c r="S99" i="9"/>
  <c r="S98" i="9"/>
  <c r="S131" i="9"/>
  <c r="O136" i="9"/>
  <c r="T136" i="9" s="1"/>
  <c r="S28" i="9"/>
  <c r="S26" i="9"/>
  <c r="S46" i="9"/>
  <c r="O82" i="9"/>
  <c r="S80" i="9"/>
  <c r="O99" i="9"/>
  <c r="O31" i="9"/>
  <c r="T31" i="9" s="1"/>
  <c r="O85" i="9"/>
  <c r="T85" i="9" s="1"/>
  <c r="O32" i="9"/>
  <c r="T32" i="9" s="1"/>
  <c r="S81" i="9"/>
  <c r="O86" i="9"/>
  <c r="T86" i="9" s="1"/>
  <c r="S95" i="9"/>
  <c r="O104" i="9"/>
  <c r="T104" i="9" s="1"/>
  <c r="S132" i="9"/>
  <c r="O48" i="9"/>
  <c r="O62" i="9"/>
  <c r="T62" i="9" s="1"/>
  <c r="F95" i="9"/>
  <c r="O96" i="9"/>
  <c r="O133" i="9"/>
  <c r="T133" i="9" s="1"/>
  <c r="O140" i="9"/>
  <c r="T140" i="9" s="1"/>
  <c r="T30" i="9"/>
  <c r="O64" i="9"/>
  <c r="T64" i="9" s="1"/>
  <c r="S77" i="9"/>
  <c r="S100" i="9"/>
  <c r="O131" i="9"/>
  <c r="T131" i="9" s="1"/>
  <c r="O28" i="9"/>
  <c r="O63" i="9"/>
  <c r="O67" i="9"/>
  <c r="T67" i="9" s="1"/>
  <c r="O135" i="9"/>
  <c r="T135" i="9" s="1"/>
  <c r="O134" i="9"/>
  <c r="T134" i="9" s="1"/>
  <c r="F23" i="9"/>
  <c r="O41" i="9"/>
  <c r="T41" i="9" s="1"/>
  <c r="O68" i="9"/>
  <c r="O113" i="9"/>
  <c r="T113" i="9" s="1"/>
  <c r="T114" i="9"/>
  <c r="S62" i="9"/>
  <c r="F77" i="9"/>
  <c r="S78" i="9"/>
  <c r="O84" i="9"/>
  <c r="O100" i="9"/>
  <c r="O102" i="9"/>
  <c r="O121" i="9"/>
  <c r="T121" i="9" s="1"/>
  <c r="S134" i="9"/>
  <c r="S41" i="11"/>
  <c r="O63" i="11"/>
  <c r="S78" i="11"/>
  <c r="T78" i="11" s="1"/>
  <c r="O97" i="11"/>
  <c r="S118" i="11"/>
  <c r="O31" i="11"/>
  <c r="O102" i="11"/>
  <c r="T102" i="11" s="1"/>
  <c r="S44" i="11"/>
  <c r="T44" i="11" s="1"/>
  <c r="O60" i="11"/>
  <c r="S81" i="11"/>
  <c r="T81" i="11" s="1"/>
  <c r="S115" i="11"/>
  <c r="O134" i="11"/>
  <c r="O42" i="11"/>
  <c r="T42" i="11" s="1"/>
  <c r="S60" i="11"/>
  <c r="S63" i="11"/>
  <c r="O79" i="11"/>
  <c r="S97" i="11"/>
  <c r="S100" i="11"/>
  <c r="O116" i="11"/>
  <c r="T116" i="11" s="1"/>
  <c r="S131" i="11"/>
  <c r="S42" i="11"/>
  <c r="S45" i="11"/>
  <c r="O77" i="11"/>
  <c r="T77" i="11" s="1"/>
  <c r="O43" i="11"/>
  <c r="T43" i="11" s="1"/>
  <c r="S61" i="11"/>
  <c r="S64" i="11"/>
  <c r="S95" i="11"/>
  <c r="S98" i="11"/>
  <c r="O114" i="11"/>
  <c r="T114" i="11" s="1"/>
  <c r="S43" i="11"/>
  <c r="S59" i="11"/>
  <c r="S96" i="11"/>
  <c r="S62" i="10"/>
  <c r="S41" i="10"/>
  <c r="S44" i="10"/>
  <c r="S78" i="10"/>
  <c r="S81" i="10"/>
  <c r="S23" i="10"/>
  <c r="O42" i="10"/>
  <c r="S60" i="10"/>
  <c r="O82" i="10"/>
  <c r="S100" i="10"/>
  <c r="S131" i="10"/>
  <c r="O45" i="10"/>
  <c r="S63" i="10"/>
  <c r="S97" i="10"/>
  <c r="O24" i="10"/>
  <c r="S42" i="10"/>
  <c r="S45" i="10"/>
  <c r="O61" i="10"/>
  <c r="S79" i="10"/>
  <c r="S82" i="10"/>
  <c r="O132" i="10"/>
  <c r="T132" i="10" s="1"/>
  <c r="S43" i="10"/>
  <c r="S77" i="10"/>
  <c r="S96" i="10"/>
  <c r="O115" i="10"/>
  <c r="T115" i="10" s="1"/>
  <c r="O97" i="9"/>
  <c r="S115" i="9"/>
  <c r="O122" i="9"/>
  <c r="T122" i="9" s="1"/>
  <c r="O42" i="9"/>
  <c r="T42" i="9" s="1"/>
  <c r="O79" i="9"/>
  <c r="O45" i="9"/>
  <c r="T45" i="9" s="1"/>
  <c r="S60" i="9"/>
  <c r="T60" i="9" s="1"/>
  <c r="S63" i="9"/>
  <c r="O61" i="9"/>
  <c r="T61" i="9" s="1"/>
  <c r="S79" i="9"/>
  <c r="O132" i="9"/>
  <c r="O43" i="9"/>
  <c r="T43" i="9" s="1"/>
  <c r="O46" i="9"/>
  <c r="S25" i="9"/>
  <c r="S59" i="9"/>
  <c r="O78" i="9"/>
  <c r="S96" i="9"/>
  <c r="O115" i="9"/>
  <c r="T115" i="9" s="1"/>
  <c r="S133" i="9"/>
  <c r="T46" i="9" l="1"/>
  <c r="T63" i="9"/>
  <c r="T132" i="9"/>
  <c r="T117" i="9"/>
  <c r="T28" i="11"/>
  <c r="T25" i="11"/>
  <c r="T27" i="11"/>
  <c r="T26" i="11"/>
  <c r="T24" i="11"/>
  <c r="T23" i="11"/>
  <c r="T60" i="11"/>
  <c r="T59" i="11"/>
  <c r="T64" i="11"/>
  <c r="T63" i="11"/>
  <c r="T62" i="11"/>
  <c r="T61" i="11"/>
  <c r="T136" i="11"/>
  <c r="T135" i="11"/>
  <c r="T131" i="11"/>
  <c r="T134" i="11"/>
  <c r="T133" i="11"/>
  <c r="T132" i="11"/>
  <c r="T100" i="11"/>
  <c r="T97" i="11"/>
  <c r="T99" i="11"/>
  <c r="T98" i="11"/>
  <c r="T96" i="11"/>
  <c r="T95" i="11"/>
  <c r="T43" i="10"/>
  <c r="T44" i="10"/>
  <c r="T46" i="10"/>
  <c r="T45" i="10"/>
  <c r="T42" i="10"/>
  <c r="T41" i="10"/>
  <c r="T100" i="10"/>
  <c r="T99" i="10"/>
  <c r="T98" i="10"/>
  <c r="T95" i="10"/>
  <c r="T97" i="10"/>
  <c r="T96" i="10"/>
  <c r="T82" i="10"/>
  <c r="T81" i="10"/>
  <c r="T80" i="10"/>
  <c r="T78" i="10"/>
  <c r="T79" i="10"/>
  <c r="T77" i="10"/>
  <c r="T61" i="10"/>
  <c r="T60" i="10"/>
  <c r="T59" i="10"/>
  <c r="T64" i="10"/>
  <c r="T63" i="10"/>
  <c r="T62" i="10"/>
  <c r="T82" i="9"/>
  <c r="T81" i="9"/>
  <c r="T80" i="9"/>
  <c r="T79" i="9"/>
  <c r="T78" i="9"/>
  <c r="T77" i="9"/>
  <c r="T28" i="9"/>
  <c r="T27" i="9"/>
  <c r="T26" i="9"/>
  <c r="T25" i="9"/>
  <c r="T24" i="9"/>
  <c r="T23" i="9"/>
  <c r="T95" i="9"/>
  <c r="T100" i="9"/>
  <c r="T99" i="9"/>
  <c r="T98" i="9"/>
  <c r="T97" i="9"/>
  <c r="T96" i="9"/>
  <c r="G138" i="8"/>
  <c r="Q138" i="8"/>
  <c r="S138" i="8" s="1"/>
  <c r="N138" i="8"/>
  <c r="M138" i="8"/>
  <c r="L138" i="8"/>
  <c r="N120" i="8"/>
  <c r="N102" i="8"/>
  <c r="N84" i="8"/>
  <c r="N66" i="8"/>
  <c r="N48" i="8"/>
  <c r="N30" i="8"/>
  <c r="H41" i="8"/>
  <c r="H95" i="8"/>
  <c r="H133" i="8"/>
  <c r="H135" i="8"/>
  <c r="H23" i="8"/>
  <c r="H136" i="8" l="1"/>
  <c r="H134" i="8"/>
  <c r="H132" i="8"/>
  <c r="H113" i="8"/>
  <c r="H59" i="8"/>
  <c r="H131" i="8"/>
  <c r="G140" i="8"/>
  <c r="O140" i="8" s="1"/>
  <c r="H77" i="8"/>
  <c r="O138" i="8"/>
  <c r="G139" i="8" l="1"/>
  <c r="O139" i="8" s="1"/>
  <c r="Q59" i="8" l="1"/>
  <c r="Q131" i="8"/>
  <c r="Q77" i="8"/>
  <c r="Q23" i="8"/>
  <c r="Q95" i="8"/>
  <c r="Q41" i="8"/>
  <c r="Q113" i="8"/>
  <c r="I131" i="8" l="1"/>
  <c r="M120" i="8" l="1"/>
  <c r="M102" i="8"/>
  <c r="M84" i="8"/>
  <c r="M66" i="8"/>
  <c r="M48" i="8"/>
  <c r="M30" i="8"/>
  <c r="L120" i="8"/>
  <c r="L102" i="8"/>
  <c r="L84" i="8"/>
  <c r="L66" i="8"/>
  <c r="L48" i="8"/>
  <c r="L30" i="8"/>
  <c r="Q133" i="8" l="1"/>
  <c r="Q134" i="8"/>
  <c r="Q135" i="8"/>
  <c r="Q136" i="8"/>
  <c r="Q132" i="8"/>
  <c r="K131" i="8"/>
  <c r="J131" i="8"/>
  <c r="P131" i="8"/>
  <c r="E138" i="8"/>
  <c r="F138" i="8" s="1"/>
  <c r="E131" i="8"/>
  <c r="D131" i="8"/>
  <c r="C131" i="8"/>
  <c r="T138" i="8" l="1"/>
  <c r="T139" i="8"/>
  <c r="T140" i="8"/>
  <c r="O132" i="8"/>
  <c r="O136" i="8"/>
  <c r="O133" i="8"/>
  <c r="O135" i="8"/>
  <c r="O134" i="8"/>
  <c r="O131" i="8"/>
  <c r="F131" i="8"/>
  <c r="E113" i="8" l="1"/>
  <c r="E95" i="8"/>
  <c r="E77" i="8"/>
  <c r="E59" i="8"/>
  <c r="E41" i="8"/>
  <c r="E23" i="8"/>
  <c r="Q120" i="8"/>
  <c r="S120" i="8" s="1"/>
  <c r="E120" i="8"/>
  <c r="F120" i="8" s="1"/>
  <c r="Q102" i="8"/>
  <c r="E102" i="8"/>
  <c r="F102" i="8" s="1"/>
  <c r="E84" i="8"/>
  <c r="E66" i="8"/>
  <c r="E48" i="8"/>
  <c r="F48" i="8" s="1"/>
  <c r="E30" i="8"/>
  <c r="S102" i="8" l="1"/>
  <c r="G122" i="8" l="1"/>
  <c r="G121" i="8"/>
  <c r="G104" i="8"/>
  <c r="G103" i="8"/>
  <c r="G86" i="8"/>
  <c r="O86" i="8" s="1"/>
  <c r="G85" i="8"/>
  <c r="O85" i="8" s="1"/>
  <c r="G68" i="8"/>
  <c r="O68" i="8" s="1"/>
  <c r="G67" i="8"/>
  <c r="O67" i="8" s="1"/>
  <c r="G50" i="8"/>
  <c r="O50" i="8" s="1"/>
  <c r="G49" i="8"/>
  <c r="O49" i="8" s="1"/>
  <c r="G32" i="8"/>
  <c r="O32" i="8" s="1"/>
  <c r="G31" i="8"/>
  <c r="O31" i="8" s="1"/>
  <c r="O121" i="8" l="1"/>
  <c r="T121" i="8" s="1"/>
  <c r="O103" i="8"/>
  <c r="T103" i="8" s="1"/>
  <c r="O104" i="8"/>
  <c r="T104" i="8" s="1"/>
  <c r="O122" i="8"/>
  <c r="T122" i="8" s="1"/>
  <c r="Q84" i="8"/>
  <c r="S84" i="8" s="1"/>
  <c r="Q26" i="8"/>
  <c r="K23" i="8"/>
  <c r="F84" i="8"/>
  <c r="T86" i="8" l="1"/>
  <c r="T85" i="8"/>
  <c r="C95" i="8"/>
  <c r="C59" i="8"/>
  <c r="C23" i="8"/>
  <c r="C113" i="8"/>
  <c r="C77" i="8"/>
  <c r="C41" i="8"/>
  <c r="D113" i="8"/>
  <c r="D95" i="8"/>
  <c r="D77" i="8"/>
  <c r="D59" i="8"/>
  <c r="D41" i="8"/>
  <c r="D23" i="8"/>
  <c r="F66" i="8"/>
  <c r="Q48" i="8"/>
  <c r="S48" i="8" s="1"/>
  <c r="Q66" i="8"/>
  <c r="S66" i="8" s="1"/>
  <c r="J23" i="8"/>
  <c r="J95" i="8"/>
  <c r="J59" i="8"/>
  <c r="J113" i="8"/>
  <c r="J77" i="8"/>
  <c r="J41" i="8"/>
  <c r="Q24" i="8"/>
  <c r="Q96" i="8"/>
  <c r="Q60" i="8"/>
  <c r="Q114" i="8"/>
  <c r="Q78" i="8"/>
  <c r="Q42" i="8"/>
  <c r="Q27" i="8"/>
  <c r="Q99" i="8"/>
  <c r="Q63" i="8"/>
  <c r="Q117" i="8"/>
  <c r="Q81" i="8"/>
  <c r="Q45" i="8"/>
  <c r="Q25" i="8"/>
  <c r="Q97" i="8"/>
  <c r="Q61" i="8"/>
  <c r="Q115" i="8"/>
  <c r="Q79" i="8"/>
  <c r="Q43" i="8"/>
  <c r="Q30" i="8"/>
  <c r="P113" i="8"/>
  <c r="P77" i="8"/>
  <c r="P41" i="8"/>
  <c r="P95" i="8"/>
  <c r="P59" i="8"/>
  <c r="K113" i="8"/>
  <c r="K77" i="8"/>
  <c r="K41" i="8"/>
  <c r="K59" i="8"/>
  <c r="K95" i="8"/>
  <c r="Q118" i="8"/>
  <c r="Q82" i="8"/>
  <c r="Q46" i="8"/>
  <c r="Q100" i="8"/>
  <c r="Q64" i="8"/>
  <c r="Q116" i="8"/>
  <c r="Q80" i="8"/>
  <c r="Q44" i="8"/>
  <c r="Q98" i="8"/>
  <c r="Q62" i="8"/>
  <c r="P23" i="8"/>
  <c r="Q28" i="8"/>
  <c r="T50" i="8" l="1"/>
  <c r="T49" i="8"/>
  <c r="T67" i="8"/>
  <c r="T68" i="8"/>
  <c r="F41" i="8"/>
  <c r="S30" i="8"/>
  <c r="R59" i="8" l="1"/>
  <c r="S61" i="8" s="1"/>
  <c r="R131" i="8"/>
  <c r="R23" i="8"/>
  <c r="S27" i="8" s="1"/>
  <c r="R95" i="8"/>
  <c r="S96" i="8" s="1"/>
  <c r="R77" i="8"/>
  <c r="S78" i="8" s="1"/>
  <c r="R41" i="8"/>
  <c r="S42" i="8" s="1"/>
  <c r="R113" i="8"/>
  <c r="S114" i="8" s="1"/>
  <c r="S64" i="8"/>
  <c r="S60" i="8"/>
  <c r="S63" i="8"/>
  <c r="S59" i="8"/>
  <c r="S62" i="8" l="1"/>
  <c r="S23" i="8"/>
  <c r="S100" i="8"/>
  <c r="S25" i="8"/>
  <c r="S99" i="8"/>
  <c r="S28" i="8"/>
  <c r="S135" i="8"/>
  <c r="T135" i="8" s="1"/>
  <c r="S132" i="8"/>
  <c r="T132" i="8" s="1"/>
  <c r="S131" i="8"/>
  <c r="T131" i="8" s="1"/>
  <c r="S133" i="8"/>
  <c r="T133" i="8" s="1"/>
  <c r="S136" i="8"/>
  <c r="T136" i="8" s="1"/>
  <c r="S134" i="8"/>
  <c r="T134" i="8" s="1"/>
  <c r="S26" i="8"/>
  <c r="S81" i="8"/>
  <c r="S24" i="8"/>
  <c r="S46" i="8"/>
  <c r="S45" i="8"/>
  <c r="S97" i="8"/>
  <c r="S79" i="8"/>
  <c r="S118" i="8"/>
  <c r="S95" i="8"/>
  <c r="S98" i="8"/>
  <c r="S43" i="8"/>
  <c r="S117" i="8"/>
  <c r="S77" i="8"/>
  <c r="S80" i="8"/>
  <c r="S82" i="8"/>
  <c r="S115" i="8"/>
  <c r="S113" i="8"/>
  <c r="S116" i="8"/>
  <c r="S41" i="8"/>
  <c r="S44" i="8"/>
  <c r="H24" i="8" l="1"/>
  <c r="H26" i="8"/>
  <c r="H28" i="8"/>
  <c r="H43" i="8"/>
  <c r="H45" i="8"/>
  <c r="H63" i="8"/>
  <c r="H61" i="8"/>
  <c r="H81" i="8"/>
  <c r="H79" i="8"/>
  <c r="H99" i="8"/>
  <c r="H97" i="8"/>
  <c r="H117" i="8"/>
  <c r="H115" i="8"/>
  <c r="H25" i="8"/>
  <c r="H27" i="8"/>
  <c r="H42" i="8"/>
  <c r="H44" i="8"/>
  <c r="H46" i="8"/>
  <c r="H64" i="8"/>
  <c r="H62" i="8"/>
  <c r="H60" i="8"/>
  <c r="H82" i="8"/>
  <c r="H80" i="8"/>
  <c r="H78" i="8"/>
  <c r="H100" i="8"/>
  <c r="H98" i="8"/>
  <c r="H96" i="8"/>
  <c r="H118" i="8"/>
  <c r="H116" i="8"/>
  <c r="H114" i="8"/>
  <c r="F113" i="8" l="1"/>
  <c r="F95" i="8"/>
  <c r="F77" i="8"/>
  <c r="F59" i="8"/>
  <c r="F23" i="8"/>
  <c r="G120" i="8" l="1"/>
  <c r="G102" i="8"/>
  <c r="G48" i="8"/>
  <c r="I113" i="8"/>
  <c r="I77" i="8"/>
  <c r="I41" i="8"/>
  <c r="G30" i="8"/>
  <c r="O30" i="8" s="1"/>
  <c r="I95" i="8"/>
  <c r="I59" i="8"/>
  <c r="I23" i="8"/>
  <c r="G84" i="8"/>
  <c r="O48" i="8" l="1"/>
  <c r="T48" i="8" s="1"/>
  <c r="O120" i="8"/>
  <c r="T120" i="8" s="1"/>
  <c r="O84" i="8"/>
  <c r="T84" i="8" s="1"/>
  <c r="O102" i="8"/>
  <c r="T102" i="8" s="1"/>
  <c r="O41" i="8"/>
  <c r="T41" i="8" s="1"/>
  <c r="O46" i="8"/>
  <c r="T46" i="8" s="1"/>
  <c r="O42" i="8"/>
  <c r="T42" i="8" s="1"/>
  <c r="O43" i="8"/>
  <c r="T43" i="8" s="1"/>
  <c r="O44" i="8"/>
  <c r="T44" i="8" s="1"/>
  <c r="O45" i="8"/>
  <c r="T45" i="8" s="1"/>
  <c r="O77" i="8"/>
  <c r="T77" i="8" s="1"/>
  <c r="O82" i="8"/>
  <c r="T82" i="8" s="1"/>
  <c r="O80" i="8"/>
  <c r="T80" i="8" s="1"/>
  <c r="O78" i="8"/>
  <c r="T78" i="8" s="1"/>
  <c r="O81" i="8"/>
  <c r="T81" i="8" s="1"/>
  <c r="O79" i="8"/>
  <c r="T79" i="8" s="1"/>
  <c r="O113" i="8"/>
  <c r="T113" i="8" s="1"/>
  <c r="O114" i="8"/>
  <c r="T114" i="8" s="1"/>
  <c r="O118" i="8"/>
  <c r="T118" i="8" s="1"/>
  <c r="O117" i="8"/>
  <c r="T117" i="8" s="1"/>
  <c r="O116" i="8"/>
  <c r="T116" i="8" s="1"/>
  <c r="O115" i="8"/>
  <c r="T115" i="8" s="1"/>
  <c r="O23" i="8"/>
  <c r="T23" i="8" s="1"/>
  <c r="O25" i="8"/>
  <c r="T25" i="8" s="1"/>
  <c r="O26" i="8"/>
  <c r="T26" i="8" s="1"/>
  <c r="O27" i="8"/>
  <c r="T27" i="8" s="1"/>
  <c r="O28" i="8"/>
  <c r="T28" i="8" s="1"/>
  <c r="O24" i="8"/>
  <c r="T24" i="8" s="1"/>
  <c r="O95" i="8"/>
  <c r="T95" i="8" s="1"/>
  <c r="O98" i="8"/>
  <c r="T98" i="8" s="1"/>
  <c r="O99" i="8"/>
  <c r="T99" i="8" s="1"/>
  <c r="O96" i="8"/>
  <c r="T96" i="8" s="1"/>
  <c r="O97" i="8"/>
  <c r="T97" i="8" s="1"/>
  <c r="O100" i="8"/>
  <c r="T100" i="8" s="1"/>
  <c r="O59" i="8"/>
  <c r="T59" i="8" s="1"/>
  <c r="O63" i="8"/>
  <c r="T63" i="8" s="1"/>
  <c r="O64" i="8"/>
  <c r="T64" i="8" s="1"/>
  <c r="O61" i="8"/>
  <c r="T61" i="8" s="1"/>
  <c r="O62" i="8"/>
  <c r="T62" i="8" s="1"/>
  <c r="O60" i="8"/>
  <c r="T60" i="8" s="1"/>
  <c r="G66" i="8"/>
  <c r="O66" i="8" l="1"/>
  <c r="T66" i="8" s="1"/>
  <c r="F30" i="8" l="1"/>
  <c r="T32" i="8" l="1"/>
  <c r="T30" i="8"/>
  <c r="T31" i="8"/>
</calcChain>
</file>

<file path=xl/sharedStrings.xml><?xml version="1.0" encoding="utf-8"?>
<sst xmlns="http://schemas.openxmlformats.org/spreadsheetml/2006/main" count="4301" uniqueCount="91">
  <si>
    <t>QVD</t>
  </si>
  <si>
    <t>UG1</t>
  </si>
  <si>
    <t>UG2</t>
  </si>
  <si>
    <t>GS</t>
  </si>
  <si>
    <t>RE</t>
  </si>
  <si>
    <t>RS</t>
  </si>
  <si>
    <t>QT</t>
  </si>
  <si>
    <t>TOTALE</t>
  </si>
  <si>
    <t>da 481 a 1.560</t>
  </si>
  <si>
    <t>da 1.561 a 5.000</t>
  </si>
  <si>
    <t>da 5.001 a 80.000</t>
  </si>
  <si>
    <t>da 80.001 a 200.000</t>
  </si>
  <si>
    <t xml:space="preserve"> gas naturale</t>
  </si>
  <si>
    <t>Cmem</t>
  </si>
  <si>
    <t>CCR</t>
  </si>
  <si>
    <t>τ1</t>
  </si>
  <si>
    <t>τ3</t>
  </si>
  <si>
    <t>UG3</t>
  </si>
  <si>
    <t>classe da G10 a G40</t>
  </si>
  <si>
    <t>classe oltre G40</t>
  </si>
  <si>
    <t>portata contatore: classe fino a G6 *</t>
  </si>
  <si>
    <t>* Le utenze domestiche sono normalmente dotate di contatori di classe fino a G6</t>
  </si>
  <si>
    <t>consumo Smc/anno: da 0 a 120</t>
  </si>
  <si>
    <t>ST</t>
  </si>
  <si>
    <t>VR</t>
  </si>
  <si>
    <t>Materia
gas naturale</t>
  </si>
  <si>
    <t xml:space="preserve">- </t>
  </si>
  <si>
    <t>Oneri di sistema</t>
  </si>
  <si>
    <t>Quota fissa (euro/anno)</t>
  </si>
  <si>
    <t>Ambito nord occidentale</t>
  </si>
  <si>
    <t>Ambito nord orientale</t>
  </si>
  <si>
    <t>Sconto bolletta elettronica</t>
  </si>
  <si>
    <t>Ai clienti che ricevono la bolletta in formato elettronico e la pagano con addebito automatico è applicato uno sconto di 5,40 euro/anno.</t>
  </si>
  <si>
    <t>Ambito centrale</t>
  </si>
  <si>
    <t>Ambito centro-sud orientale</t>
  </si>
  <si>
    <t>Ambito centro-sud occidentale</t>
  </si>
  <si>
    <t>Ambito meridionale</t>
  </si>
  <si>
    <t>coefficiente P (GJ/smc):</t>
  </si>
  <si>
    <t>Trasporto
e gestione del contatore</t>
  </si>
  <si>
    <t xml:space="preserve"> Valle d'Aosta, Piemonte, Liguria</t>
  </si>
  <si>
    <t xml:space="preserve"> Lombardia, Trentino-Alto Adige, Veneto, Friuli-Venezia Giulia, Emilia-Romagna</t>
  </si>
  <si>
    <t xml:space="preserve"> Toscana, Umbria, Marche</t>
  </si>
  <si>
    <t xml:space="preserve"> Abruzzo, Molise, Puglia, Basilicata</t>
  </si>
  <si>
    <t xml:space="preserve"> Lazio, Campania</t>
  </si>
  <si>
    <t xml:space="preserve"> Calabria, Sicilia</t>
  </si>
  <si>
    <t xml:space="preserve"> Valori al netto delle imposte</t>
  </si>
  <si>
    <t>da 121 a 480</t>
  </si>
  <si>
    <t>CE</t>
  </si>
  <si>
    <t xml:space="preserve"> Sardegna</t>
  </si>
  <si>
    <t>Ambito Sardegna</t>
  </si>
  <si>
    <t>Per visualizzare in dettaglio le componenti di prezzo, cliccare su "+" sopra le colonne F, O, S</t>
  </si>
  <si>
    <t>Condizioni economiche del Servizio di tutela della vulnerabilità</t>
  </si>
  <si>
    <t>CLIENTI VULNERABILI</t>
  </si>
  <si>
    <r>
      <t xml:space="preserve">- </t>
    </r>
    <r>
      <rPr>
        <b/>
        <sz val="10"/>
        <color theme="4" tint="-0.499984740745262"/>
        <rFont val="Calibri"/>
        <family val="2"/>
      </rPr>
      <t>Materia gas naturale:</t>
    </r>
    <r>
      <rPr>
        <sz val="10"/>
        <color theme="4" tint="-0.499984740745262"/>
        <rFont val="Calibri"/>
        <family val="2"/>
      </rPr>
      <t xml:space="preserve"> materia prima gas (C</t>
    </r>
    <r>
      <rPr>
        <sz val="8"/>
        <color theme="4" tint="-0.499984740745262"/>
        <rFont val="Calibri"/>
        <family val="2"/>
      </rPr>
      <t>MEMm</t>
    </r>
    <r>
      <rPr>
        <sz val="10"/>
        <color theme="4" tint="-0.499984740745262"/>
        <rFont val="Calibri"/>
        <family val="2"/>
      </rPr>
      <t>), approvvigionamento (CCR), commercializzazione al dettaglio (QVD)</t>
    </r>
  </si>
  <si>
    <r>
      <t xml:space="preserve">- </t>
    </r>
    <r>
      <rPr>
        <b/>
        <sz val="10"/>
        <color theme="4" tint="-0.499984740745262"/>
        <rFont val="Calibri"/>
        <family val="2"/>
      </rPr>
      <t>Trasporto e gestione del contatore:</t>
    </r>
    <r>
      <rPr>
        <sz val="10"/>
        <color theme="4" tint="-0.499984740745262"/>
        <rFont val="Calibri"/>
        <family val="2"/>
      </rPr>
      <t xml:space="preserve"> distribuzione e misura (τ1, τ3), trasporto (QT), qualità (RS), perequazione (UG1), affidamento distributori gas (ST, VR), compensazione aree di nuova metanizzazione (CE)</t>
    </r>
  </si>
  <si>
    <r>
      <t xml:space="preserve">- </t>
    </r>
    <r>
      <rPr>
        <b/>
        <sz val="10"/>
        <color theme="4" tint="-0.499984740745262"/>
        <rFont val="Calibri"/>
        <family val="2"/>
      </rPr>
      <t>Oneri di sistema</t>
    </r>
    <r>
      <rPr>
        <sz val="10"/>
        <color theme="4" tint="-0.499984740745262"/>
        <rFont val="Calibri"/>
        <family val="2"/>
      </rPr>
      <t>: risparmio energetico (RE), compensazione quota commercializzazione (UG2), recupero morosità (UG3)</t>
    </r>
  </si>
  <si>
    <r>
      <t>C</t>
    </r>
    <r>
      <rPr>
        <i/>
        <sz val="8"/>
        <color theme="4" tint="-0.499984740745262"/>
        <rFont val="Calibri"/>
        <family val="2"/>
      </rPr>
      <t>MEMm</t>
    </r>
  </si>
  <si>
    <t>Marzo 2024</t>
  </si>
  <si>
    <t>Inserite qui sopra il valore del coefficiente P indicato in bolletta per visualizzare i prezzi unitari fatturati per i consumi del periodo 1 - 31 marzo 2024</t>
  </si>
  <si>
    <t>Aprile 2024</t>
  </si>
  <si>
    <t>Inserite qui sopra il valore del coefficiente P indicato in bolletta per visualizzare i prezzi unitari fatturati per i consumi del periodo 1 - 30 aprile 2024</t>
  </si>
  <si>
    <t>Clienti vulnerabili</t>
  </si>
  <si>
    <t>Febbraio 2024</t>
  </si>
  <si>
    <t>Inserite qui sopra il valore del coefficiente P indicato in bolletta per visualizzare i prezzi unitari fatturati per i consumi del periodo 1 - 29 febbraio 2024</t>
  </si>
  <si>
    <t>Gennaio 2024</t>
  </si>
  <si>
    <t>Inserite qui sopra il valore del coefficiente P indicato in bolletta per visualizzare i prezzi unitari fatturati per i consumi del periodo 1 - 31 gennaio 2024</t>
  </si>
  <si>
    <t>Quota energia (euro/Smc)</t>
  </si>
  <si>
    <t>Maggio 2024</t>
  </si>
  <si>
    <t>Inserite qui sopra il valore del coefficiente P indicato in bolletta per visualizzare i prezzi unitari fatturati per i consumi del periodo 1 - 31 maggio 2024</t>
  </si>
  <si>
    <t xml:space="preserve"> Queste tabelle sono pubblicate solo a scopo informativo. Il valore dei corrispettivi approvati dall'Autorità risulta esclusivamente dai provvedimenti pubblicati su arera.it</t>
  </si>
  <si>
    <t>Giugno 2024</t>
  </si>
  <si>
    <t>Inserite qui sopra il valore del coefficiente P indicato in bolletta per visualizzare i prezzi unitari fatturati per i consumi del periodo 1 - 30 giugno 2024</t>
  </si>
  <si>
    <t>Luglio 2024</t>
  </si>
  <si>
    <t>Inserite qui sopra il valore del coefficiente P indicato in bolletta per visualizzare i prezzi unitari fatturati per i consumi del periodo 1 - 31 luglio 2024</t>
  </si>
  <si>
    <t>Agosto 2024</t>
  </si>
  <si>
    <t>Inserite qui sopra il valore del coefficiente P indicato in bolletta per visualizzare i prezzi unitari fatturati per i consumi del periodo 1 - 31 agosto 2024</t>
  </si>
  <si>
    <t>Settembre 2024</t>
  </si>
  <si>
    <t>Inserite qui sopra il valore del coefficiente P indicato in bolletta per visualizzare i prezzi unitari fatturati per i consumi del periodo 1 - 30 settembre 2024</t>
  </si>
  <si>
    <t>Ottobre 2024</t>
  </si>
  <si>
    <t>Inserite qui sopra il valore del coefficiente P indicato in bolletta per visualizzare i prezzi unitari fatturati per i consumi del periodo 1 - 31 ottobre 2024</t>
  </si>
  <si>
    <t>Novembre 2024</t>
  </si>
  <si>
    <t>Inserite qui sopra il valore del coefficiente P indicato in bolletta per visualizzare i prezzi unitari fatturati per i consumi del periodo 1 - 30 novembre 2024</t>
  </si>
  <si>
    <t>Dicembre 2024</t>
  </si>
  <si>
    <t xml:space="preserve"> Il valore dei corrispettivi approvati dall'Autorità risulta esclusivamente dai provvedimenti pubblicati su arera.it</t>
  </si>
  <si>
    <r>
      <t xml:space="preserve">- </t>
    </r>
    <r>
      <rPr>
        <b/>
        <sz val="14"/>
        <color theme="4" tint="-0.499984740745262"/>
        <rFont val="Calibri"/>
        <family val="2"/>
      </rPr>
      <t>Materia gas naturale:</t>
    </r>
    <r>
      <rPr>
        <sz val="14"/>
        <color theme="4" tint="-0.499984740745262"/>
        <rFont val="Calibri"/>
        <family val="2"/>
      </rPr>
      <t xml:space="preserve"> materia prima gas (CMEMm), approvvigionamento (CCR), commercializzazione al dettaglio (QVD)</t>
    </r>
  </si>
  <si>
    <r>
      <t xml:space="preserve">- </t>
    </r>
    <r>
      <rPr>
        <b/>
        <sz val="14"/>
        <color theme="4" tint="-0.499984740745262"/>
        <rFont val="Calibri"/>
        <family val="2"/>
      </rPr>
      <t>Trasporto e gestione del contatore:</t>
    </r>
    <r>
      <rPr>
        <sz val="12"/>
        <color theme="4" tint="-0.499984740745262"/>
        <rFont val="Calibri"/>
        <family val="2"/>
      </rPr>
      <t xml:space="preserve"> distribuzione e misura (τ1, τ3), trasporto (QT), qualità (RS), perequazione (UG1), affidamento distributori gas (ST, VR), compensazione aree di nuova metanizzazione (CE)</t>
    </r>
  </si>
  <si>
    <r>
      <t xml:space="preserve">- </t>
    </r>
    <r>
      <rPr>
        <b/>
        <sz val="14"/>
        <color theme="4" tint="-0.499984740745262"/>
        <rFont val="Calibri"/>
        <family val="2"/>
      </rPr>
      <t>Oneri di sistema</t>
    </r>
    <r>
      <rPr>
        <sz val="14"/>
        <color theme="4" tint="-0.499984740745262"/>
        <rFont val="Calibri"/>
        <family val="2"/>
      </rPr>
      <t>: risparmio energetico (RE), compensazione quota commercializzazione (UG2), recupero morosità (UG3)</t>
    </r>
  </si>
  <si>
    <t>Utenze domestiche</t>
  </si>
  <si>
    <r>
      <t>C</t>
    </r>
    <r>
      <rPr>
        <b/>
        <i/>
        <sz val="8"/>
        <color theme="4" tint="-0.499984740745262"/>
        <rFont val="Calibri"/>
        <family val="2"/>
      </rPr>
      <t>MEMm</t>
    </r>
  </si>
  <si>
    <r>
      <rPr>
        <b/>
        <sz val="11"/>
        <color theme="4" tint="-0.499984740745262"/>
        <rFont val="Calibri"/>
        <family val="2"/>
      </rPr>
      <t>coefficiente PCS</t>
    </r>
    <r>
      <rPr>
        <sz val="11"/>
        <color theme="4" tint="-0.499984740745262"/>
        <rFont val="Calibri"/>
        <family val="2"/>
      </rPr>
      <t xml:space="preserve"> (GJ/smc):</t>
    </r>
  </si>
  <si>
    <r>
      <t xml:space="preserve"> per poter visualizzare nella tabella della Regione corrispondente  </t>
    </r>
    <r>
      <rPr>
        <b/>
        <i/>
        <u/>
        <sz val="14"/>
        <color theme="4" tint="-0.499984740745262"/>
        <rFont val="Calibri"/>
        <family val="2"/>
      </rPr>
      <t xml:space="preserve"> i prezzi unitari fatturati alla propria utenza per i consumi del periodo 1 - 31 dicembre 2024</t>
    </r>
    <r>
      <rPr>
        <b/>
        <i/>
        <sz val="14"/>
        <color theme="4" tint="-0.499984740745262"/>
        <rFont val="Calibri"/>
        <family val="2"/>
      </rPr>
      <t xml:space="preserve">,  basterà sostituire  il valore standard "0,038520" del </t>
    </r>
    <r>
      <rPr>
        <b/>
        <sz val="14"/>
        <color theme="4" tint="-0.499984740745262"/>
        <rFont val="Calibri"/>
        <family val="2"/>
      </rPr>
      <t>coefficiente PCS</t>
    </r>
    <r>
      <rPr>
        <b/>
        <i/>
        <sz val="14"/>
        <color theme="4" tint="-0.499984740745262"/>
        <rFont val="Calibri"/>
        <family val="2"/>
      </rPr>
      <t xml:space="preserve"> sopra indicato (in rosso), con  il valore di </t>
    </r>
    <r>
      <rPr>
        <b/>
        <i/>
        <u/>
        <sz val="14"/>
        <color theme="4" tint="-0.499984740745262"/>
        <rFont val="Calibri"/>
        <family val="2"/>
      </rPr>
      <t>coefficiente PCS</t>
    </r>
    <r>
      <rPr>
        <b/>
        <i/>
        <sz val="14"/>
        <color theme="4" tint="-0.499984740745262"/>
        <rFont val="Calibri"/>
        <family val="2"/>
      </rPr>
      <t xml:space="preserve"> con tutte le 6 cifre decimali corrispondente alla propria località di fornitura riportato nella tabella "Elenco Comuni serviti" o anche  in bolletta.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</si>
</sst>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164" formatCode="#,##0.000000"/>
    <numFmt numFmtId="165" formatCode="0.000000"/>
    <numFmt numFmtId="166" formatCode="#,##0.000000_ ;[Red]\-#,##0.000000\ "/>
    <numFmt numFmtId="167" formatCode="#,##0.000000_ ;\-#,##0.000000\ "/>
    <numFmt numFmtId="168" formatCode="0.000000_ ;\-0.000000\ "/>
    <numFmt numFmtId="169" formatCode="#,##0.00_ ;\-#,##0.00\ "/>
  </numFmts>
  <fonts count="37" x14ac:knownFonts="1">
    <font>
      <sz val="10"/>
      <name val="Arial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color indexed="12"/>
      <name val="Calibri"/>
      <family val="2"/>
    </font>
    <font>
      <b/>
      <sz val="11"/>
      <name val="Calibri"/>
      <family val="2"/>
    </font>
    <font>
      <b/>
      <sz val="14"/>
      <name val="Calibri"/>
      <family val="2"/>
    </font>
    <font>
      <i/>
      <sz val="9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i/>
      <sz val="10"/>
      <color theme="9" tint="-0.249977111117893"/>
      <name val="Calibri"/>
      <family val="2"/>
    </font>
    <font>
      <sz val="10"/>
      <color theme="4" tint="-0.499984740745262"/>
      <name val="Calibri"/>
      <family val="2"/>
    </font>
    <font>
      <b/>
      <sz val="14"/>
      <color theme="4" tint="-0.499984740745262"/>
      <name val="Calibri"/>
      <family val="2"/>
    </font>
    <font>
      <b/>
      <sz val="10"/>
      <color theme="4" tint="-0.499984740745262"/>
      <name val="Calibri"/>
      <family val="2"/>
    </font>
    <font>
      <sz val="8"/>
      <color theme="4" tint="-0.499984740745262"/>
      <name val="Calibri"/>
      <family val="2"/>
    </font>
    <font>
      <sz val="11"/>
      <color theme="4" tint="-0.499984740745262"/>
      <name val="Calibri"/>
      <family val="2"/>
    </font>
    <font>
      <b/>
      <sz val="12"/>
      <color theme="4" tint="-0.499984740745262"/>
      <name val="Calibri"/>
      <family val="2"/>
    </font>
    <font>
      <i/>
      <sz val="10"/>
      <color theme="4" tint="-0.499984740745262"/>
      <name val="Calibri"/>
      <family val="2"/>
    </font>
    <font>
      <i/>
      <sz val="8"/>
      <color theme="4" tint="-0.499984740745262"/>
      <name val="Calibri"/>
      <family val="2"/>
    </font>
    <font>
      <sz val="9"/>
      <color theme="4" tint="-0.499984740745262"/>
      <name val="Calibri"/>
      <family val="2"/>
    </font>
    <font>
      <i/>
      <sz val="9"/>
      <color theme="4" tint="-0.499984740745262"/>
      <name val="Calibri"/>
      <family val="2"/>
    </font>
    <font>
      <b/>
      <i/>
      <sz val="10"/>
      <color theme="4" tint="-0.499984740745262"/>
      <name val="Calibri"/>
      <family val="2"/>
    </font>
    <font>
      <b/>
      <sz val="11"/>
      <color theme="4" tint="-0.499984740745262"/>
      <name val="Calibri"/>
      <family val="2"/>
    </font>
    <font>
      <b/>
      <sz val="9"/>
      <color theme="4" tint="-0.499984740745262"/>
      <name val="Calibri"/>
      <family val="2"/>
    </font>
    <font>
      <u/>
      <sz val="10"/>
      <color theme="10"/>
      <name val="Arial"/>
      <family val="2"/>
    </font>
    <font>
      <sz val="10"/>
      <color theme="0"/>
      <name val="Calibri"/>
      <family val="2"/>
    </font>
    <font>
      <b/>
      <i/>
      <sz val="10"/>
      <color theme="0"/>
      <name val="Calibri"/>
      <family val="2"/>
    </font>
    <font>
      <i/>
      <sz val="10"/>
      <color theme="0"/>
      <name val="Calibri"/>
      <family val="2"/>
    </font>
    <font>
      <b/>
      <sz val="14"/>
      <color theme="9" tint="-0.249977111117893"/>
      <name val="Calibri"/>
      <family val="2"/>
    </font>
    <font>
      <b/>
      <i/>
      <sz val="14"/>
      <color theme="4" tint="-0.499984740745262"/>
      <name val="Calibri"/>
      <family val="2"/>
    </font>
    <font>
      <b/>
      <i/>
      <u/>
      <sz val="14"/>
      <color theme="4" tint="-0.499984740745262"/>
      <name val="Calibri"/>
      <family val="2"/>
    </font>
    <font>
      <b/>
      <sz val="12"/>
      <color rgb="FFFF0000"/>
      <name val="Calibri"/>
      <family val="2"/>
    </font>
    <font>
      <sz val="14"/>
      <color theme="4" tint="-0.499984740745262"/>
      <name val="Calibri"/>
      <family val="2"/>
    </font>
    <font>
      <sz val="12"/>
      <color theme="4" tint="-0.499984740745262"/>
      <name val="Calibri"/>
      <family val="2"/>
    </font>
    <font>
      <b/>
      <i/>
      <sz val="8"/>
      <color theme="4" tint="-0.499984740745262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gradientFill degree="90">
        <stop position="0">
          <color theme="9" tint="-0.25098422193060094"/>
        </stop>
        <stop position="1">
          <color theme="9" tint="-0.49803155613879818"/>
        </stop>
      </gradientFill>
    </fill>
    <fill>
      <gradientFill degree="90">
        <stop position="0">
          <color theme="9" tint="0.80001220740379042"/>
        </stop>
        <stop position="1">
          <color theme="9" tint="0.40000610370189521"/>
        </stop>
      </gradient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41" fontId="10" fillId="0" borderId="0" applyFont="0" applyFill="0" applyBorder="0" applyAlignment="0" applyProtection="0"/>
    <xf numFmtId="0" fontId="1" fillId="0" borderId="0"/>
    <xf numFmtId="0" fontId="1" fillId="0" borderId="0"/>
    <xf numFmtId="0" fontId="11" fillId="0" borderId="0"/>
    <xf numFmtId="0" fontId="1" fillId="0" borderId="0"/>
    <xf numFmtId="0" fontId="26" fillId="0" borderId="0" applyNumberFormat="0" applyFill="0" applyBorder="0" applyAlignment="0" applyProtection="0"/>
    <xf numFmtId="41" fontId="1" fillId="0" borderId="0" applyFont="0" applyFill="0" applyBorder="0" applyAlignment="0" applyProtection="0"/>
  </cellStyleXfs>
  <cellXfs count="414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right" vertical="center"/>
    </xf>
    <xf numFmtId="0" fontId="2" fillId="2" borderId="0" xfId="0" applyFont="1" applyFill="1" applyAlignment="1">
      <alignment horizontal="left" vertical="center"/>
    </xf>
    <xf numFmtId="2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4" fontId="2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5" fillId="2" borderId="0" xfId="0" applyFont="1" applyFill="1" applyAlignment="1" applyProtection="1">
      <alignment horizontal="left" vertical="center"/>
      <protection locked="0"/>
    </xf>
    <xf numFmtId="0" fontId="6" fillId="2" borderId="0" xfId="0" applyFont="1" applyFill="1" applyAlignment="1" applyProtection="1">
      <alignment vertical="center"/>
      <protection locked="0"/>
    </xf>
    <xf numFmtId="0" fontId="2" fillId="3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169" fontId="7" fillId="3" borderId="0" xfId="0" applyNumberFormat="1" applyFont="1" applyFill="1" applyAlignment="1">
      <alignment horizontal="right" vertical="center"/>
    </xf>
    <xf numFmtId="0" fontId="2" fillId="3" borderId="0" xfId="0" applyFont="1" applyFill="1" applyAlignment="1">
      <alignment horizontal="left" vertical="center"/>
    </xf>
    <xf numFmtId="169" fontId="2" fillId="3" borderId="0" xfId="0" applyNumberFormat="1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9" fillId="3" borderId="0" xfId="0" applyFont="1" applyFill="1" applyAlignment="1">
      <alignment horizontal="center" vertical="center"/>
    </xf>
    <xf numFmtId="0" fontId="6" fillId="3" borderId="0" xfId="0" applyFont="1" applyFill="1" applyAlignment="1" applyProtection="1">
      <alignment vertical="center"/>
      <protection locked="0"/>
    </xf>
    <xf numFmtId="0" fontId="2" fillId="3" borderId="0" xfId="0" quotePrefix="1" applyFont="1" applyFill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49" fontId="9" fillId="5" borderId="12" xfId="0" applyNumberFormat="1" applyFont="1" applyFill="1" applyBorder="1" applyAlignment="1">
      <alignment horizontal="center" vertical="center"/>
    </xf>
    <xf numFmtId="0" fontId="12" fillId="2" borderId="0" xfId="2" applyFont="1" applyFill="1" applyAlignment="1" applyProtection="1">
      <alignment vertical="center"/>
      <protection locked="0"/>
    </xf>
    <xf numFmtId="0" fontId="13" fillId="2" borderId="0" xfId="0" applyFont="1" applyFill="1" applyAlignment="1">
      <alignment vertical="center"/>
    </xf>
    <xf numFmtId="0" fontId="14" fillId="2" borderId="0" xfId="0" applyFont="1" applyFill="1" applyAlignment="1" applyProtection="1">
      <alignment vertical="center"/>
      <protection locked="0"/>
    </xf>
    <xf numFmtId="0" fontId="13" fillId="2" borderId="0" xfId="0" applyFont="1" applyFill="1" applyAlignment="1" applyProtection="1">
      <alignment vertical="center"/>
      <protection locked="0"/>
    </xf>
    <xf numFmtId="0" fontId="13" fillId="3" borderId="7" xfId="0" quotePrefix="1" applyFont="1" applyFill="1" applyBorder="1" applyAlignment="1" applyProtection="1">
      <alignment vertical="center"/>
      <protection locked="0"/>
    </xf>
    <xf numFmtId="0" fontId="13" fillId="3" borderId="7" xfId="0" quotePrefix="1" applyFont="1" applyFill="1" applyBorder="1" applyAlignment="1">
      <alignment horizontal="left" vertical="center"/>
    </xf>
    <xf numFmtId="0" fontId="13" fillId="3" borderId="8" xfId="0" quotePrefix="1" applyFont="1" applyFill="1" applyBorder="1" applyAlignment="1">
      <alignment horizontal="left" vertical="center"/>
    </xf>
    <xf numFmtId="0" fontId="17" fillId="3" borderId="12" xfId="0" applyFont="1" applyFill="1" applyBorder="1" applyAlignment="1">
      <alignment horizontal="center" vertical="center"/>
    </xf>
    <xf numFmtId="0" fontId="18" fillId="6" borderId="12" xfId="0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3" borderId="12" xfId="0" applyFont="1" applyFill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3" fillId="2" borderId="14" xfId="0" applyFont="1" applyFill="1" applyBorder="1" applyAlignment="1">
      <alignment vertical="center"/>
    </xf>
    <xf numFmtId="167" fontId="13" fillId="4" borderId="5" xfId="0" applyNumberFormat="1" applyFont="1" applyFill="1" applyBorder="1" applyAlignment="1">
      <alignment vertical="center"/>
    </xf>
    <xf numFmtId="167" fontId="22" fillId="2" borderId="14" xfId="0" applyNumberFormat="1" applyFont="1" applyFill="1" applyBorder="1" applyAlignment="1">
      <alignment horizontal="right" vertical="center"/>
    </xf>
    <xf numFmtId="167" fontId="13" fillId="2" borderId="2" xfId="0" applyNumberFormat="1" applyFont="1" applyFill="1" applyBorder="1" applyAlignment="1">
      <alignment vertical="center"/>
    </xf>
    <xf numFmtId="167" fontId="13" fillId="2" borderId="14" xfId="0" applyNumberFormat="1" applyFont="1" applyFill="1" applyBorder="1" applyAlignment="1">
      <alignment vertical="center"/>
    </xf>
    <xf numFmtId="167" fontId="13" fillId="4" borderId="14" xfId="0" applyNumberFormat="1" applyFont="1" applyFill="1" applyBorder="1" applyAlignment="1">
      <alignment vertical="center"/>
    </xf>
    <xf numFmtId="167" fontId="22" fillId="2" borderId="15" xfId="0" applyNumberFormat="1" applyFont="1" applyFill="1" applyBorder="1" applyAlignment="1">
      <alignment horizontal="right" vertical="center"/>
    </xf>
    <xf numFmtId="169" fontId="22" fillId="2" borderId="13" xfId="0" applyNumberFormat="1" applyFont="1" applyFill="1" applyBorder="1" applyAlignment="1">
      <alignment horizontal="right" vertical="center"/>
    </xf>
    <xf numFmtId="169" fontId="22" fillId="2" borderId="4" xfId="0" applyNumberFormat="1" applyFont="1" applyFill="1" applyBorder="1" applyAlignment="1">
      <alignment horizontal="right" vertical="center"/>
    </xf>
    <xf numFmtId="0" fontId="13" fillId="2" borderId="13" xfId="0" applyFont="1" applyFill="1" applyBorder="1" applyAlignment="1">
      <alignment vertical="center"/>
    </xf>
    <xf numFmtId="169" fontId="13" fillId="2" borderId="13" xfId="0" applyNumberFormat="1" applyFont="1" applyFill="1" applyBorder="1" applyAlignment="1">
      <alignment vertical="center"/>
    </xf>
    <xf numFmtId="169" fontId="13" fillId="4" borderId="13" xfId="0" applyNumberFormat="1" applyFont="1" applyFill="1" applyBorder="1" applyAlignment="1">
      <alignment vertical="center"/>
    </xf>
    <xf numFmtId="169" fontId="22" fillId="2" borderId="14" xfId="0" applyNumberFormat="1" applyFont="1" applyFill="1" applyBorder="1" applyAlignment="1">
      <alignment horizontal="right" vertical="center"/>
    </xf>
    <xf numFmtId="169" fontId="22" fillId="2" borderId="7" xfId="0" applyNumberFormat="1" applyFont="1" applyFill="1" applyBorder="1" applyAlignment="1">
      <alignment horizontal="right" vertical="center"/>
    </xf>
    <xf numFmtId="169" fontId="13" fillId="2" borderId="14" xfId="0" applyNumberFormat="1" applyFont="1" applyFill="1" applyBorder="1" applyAlignment="1">
      <alignment vertical="center"/>
    </xf>
    <xf numFmtId="169" fontId="13" fillId="4" borderId="14" xfId="0" applyNumberFormat="1" applyFont="1" applyFill="1" applyBorder="1" applyAlignment="1">
      <alignment vertical="center"/>
    </xf>
    <xf numFmtId="169" fontId="22" fillId="2" borderId="15" xfId="0" applyNumberFormat="1" applyFont="1" applyFill="1" applyBorder="1" applyAlignment="1">
      <alignment horizontal="right" vertical="center"/>
    </xf>
    <xf numFmtId="169" fontId="22" fillId="2" borderId="8" xfId="0" applyNumberFormat="1" applyFont="1" applyFill="1" applyBorder="1" applyAlignment="1">
      <alignment horizontal="right" vertical="center"/>
    </xf>
    <xf numFmtId="0" fontId="22" fillId="3" borderId="4" xfId="0" applyFont="1" applyFill="1" applyBorder="1" applyAlignment="1">
      <alignment vertical="center"/>
    </xf>
    <xf numFmtId="169" fontId="22" fillId="3" borderId="0" xfId="0" applyNumberFormat="1" applyFont="1" applyFill="1" applyAlignment="1">
      <alignment horizontal="right" vertical="center"/>
    </xf>
    <xf numFmtId="169" fontId="13" fillId="3" borderId="0" xfId="0" applyNumberFormat="1" applyFont="1" applyFill="1" applyAlignment="1">
      <alignment horizontal="right" vertical="center"/>
    </xf>
    <xf numFmtId="169" fontId="13" fillId="3" borderId="0" xfId="0" applyNumberFormat="1" applyFont="1" applyFill="1" applyAlignment="1">
      <alignment vertical="center"/>
    </xf>
    <xf numFmtId="0" fontId="13" fillId="3" borderId="0" xfId="0" applyFont="1" applyFill="1" applyAlignment="1">
      <alignment vertical="center"/>
    </xf>
    <xf numFmtId="0" fontId="19" fillId="2" borderId="12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168" fontId="13" fillId="4" borderId="13" xfId="0" applyNumberFormat="1" applyFont="1" applyFill="1" applyBorder="1" applyAlignment="1">
      <alignment vertical="center"/>
    </xf>
    <xf numFmtId="168" fontId="22" fillId="2" borderId="0" xfId="0" applyNumberFormat="1" applyFont="1" applyFill="1" applyAlignment="1">
      <alignment horizontal="right" vertical="center"/>
    </xf>
    <xf numFmtId="168" fontId="13" fillId="2" borderId="14" xfId="0" applyNumberFormat="1" applyFont="1" applyFill="1" applyBorder="1" applyAlignment="1">
      <alignment vertical="center"/>
    </xf>
    <xf numFmtId="168" fontId="22" fillId="2" borderId="14" xfId="0" applyNumberFormat="1" applyFont="1" applyFill="1" applyBorder="1" applyAlignment="1">
      <alignment horizontal="right" vertical="center"/>
    </xf>
    <xf numFmtId="168" fontId="13" fillId="4" borderId="14" xfId="0" applyNumberFormat="1" applyFont="1" applyFill="1" applyBorder="1" applyAlignment="1">
      <alignment vertical="center"/>
    </xf>
    <xf numFmtId="168" fontId="22" fillId="2" borderId="15" xfId="0" applyNumberFormat="1" applyFont="1" applyFill="1" applyBorder="1" applyAlignment="1">
      <alignment horizontal="right" vertical="center"/>
    </xf>
    <xf numFmtId="169" fontId="22" fillId="2" borderId="5" xfId="0" applyNumberFormat="1" applyFont="1" applyFill="1" applyBorder="1" applyAlignment="1">
      <alignment horizontal="right" vertical="center"/>
    </xf>
    <xf numFmtId="169" fontId="22" fillId="2" borderId="10" xfId="0" applyNumberFormat="1" applyFont="1" applyFill="1" applyBorder="1" applyAlignment="1">
      <alignment horizontal="right" vertical="center"/>
    </xf>
    <xf numFmtId="0" fontId="22" fillId="3" borderId="0" xfId="0" applyFont="1" applyFill="1" applyAlignment="1">
      <alignment vertical="center"/>
    </xf>
    <xf numFmtId="169" fontId="22" fillId="2" borderId="0" xfId="0" applyNumberFormat="1" applyFont="1" applyFill="1" applyAlignment="1">
      <alignment horizontal="right" vertical="center"/>
    </xf>
    <xf numFmtId="169" fontId="13" fillId="2" borderId="0" xfId="0" applyNumberFormat="1" applyFont="1" applyFill="1" applyAlignment="1">
      <alignment vertical="center"/>
    </xf>
    <xf numFmtId="167" fontId="13" fillId="4" borderId="13" xfId="0" applyNumberFormat="1" applyFont="1" applyFill="1" applyBorder="1" applyAlignment="1">
      <alignment vertical="center"/>
    </xf>
    <xf numFmtId="167" fontId="22" fillId="2" borderId="0" xfId="0" applyNumberFormat="1" applyFont="1" applyFill="1" applyAlignment="1">
      <alignment horizontal="right" vertical="center"/>
    </xf>
    <xf numFmtId="169" fontId="13" fillId="2" borderId="10" xfId="0" applyNumberFormat="1" applyFont="1" applyFill="1" applyBorder="1" applyAlignment="1">
      <alignment vertical="center"/>
    </xf>
    <xf numFmtId="0" fontId="13" fillId="2" borderId="0" xfId="0" applyFont="1" applyFill="1" applyAlignment="1">
      <alignment horizontal="right" vertical="center"/>
    </xf>
    <xf numFmtId="0" fontId="13" fillId="2" borderId="0" xfId="0" applyFont="1" applyFill="1" applyAlignment="1">
      <alignment horizontal="left" vertical="center"/>
    </xf>
    <xf numFmtId="0" fontId="13" fillId="4" borderId="13" xfId="0" applyFont="1" applyFill="1" applyBorder="1" applyAlignment="1">
      <alignment vertical="center"/>
    </xf>
    <xf numFmtId="167" fontId="22" fillId="2" borderId="3" xfId="0" applyNumberFormat="1" applyFont="1" applyFill="1" applyBorder="1" applyAlignment="1">
      <alignment horizontal="right" vertical="center"/>
    </xf>
    <xf numFmtId="167" fontId="13" fillId="2" borderId="15" xfId="0" applyNumberFormat="1" applyFont="1" applyFill="1" applyBorder="1" applyAlignment="1">
      <alignment vertical="center"/>
    </xf>
    <xf numFmtId="167" fontId="13" fillId="4" borderId="15" xfId="0" applyNumberFormat="1" applyFont="1" applyFill="1" applyBorder="1" applyAlignment="1">
      <alignment vertical="center"/>
    </xf>
    <xf numFmtId="0" fontId="13" fillId="4" borderId="14" xfId="0" applyFont="1" applyFill="1" applyBorder="1" applyAlignment="1">
      <alignment vertical="center"/>
    </xf>
    <xf numFmtId="0" fontId="13" fillId="2" borderId="10" xfId="0" applyFont="1" applyFill="1" applyBorder="1" applyAlignment="1">
      <alignment vertical="center"/>
    </xf>
    <xf numFmtId="0" fontId="13" fillId="2" borderId="4" xfId="0" applyFont="1" applyFill="1" applyBorder="1" applyAlignment="1">
      <alignment vertical="center"/>
    </xf>
    <xf numFmtId="0" fontId="13" fillId="2" borderId="7" xfId="0" applyFont="1" applyFill="1" applyBorder="1" applyAlignment="1">
      <alignment vertical="center"/>
    </xf>
    <xf numFmtId="0" fontId="13" fillId="3" borderId="0" xfId="0" applyFont="1" applyFill="1" applyAlignment="1" applyProtection="1">
      <alignment vertical="center"/>
      <protection locked="0"/>
    </xf>
    <xf numFmtId="0" fontId="21" fillId="3" borderId="0" xfId="0" applyFont="1" applyFill="1" applyAlignment="1">
      <alignment vertical="center"/>
    </xf>
    <xf numFmtId="0" fontId="13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15" fillId="3" borderId="3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vertical="center"/>
    </xf>
    <xf numFmtId="0" fontId="24" fillId="3" borderId="0" xfId="0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2" fontId="17" fillId="2" borderId="0" xfId="0" applyNumberFormat="1" applyFont="1" applyFill="1" applyAlignment="1">
      <alignment vertical="center"/>
    </xf>
    <xf numFmtId="0" fontId="24" fillId="2" borderId="0" xfId="0" applyFont="1" applyFill="1" applyAlignment="1">
      <alignment horizontal="right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167" fontId="25" fillId="2" borderId="14" xfId="0" applyNumberFormat="1" applyFont="1" applyFill="1" applyBorder="1" applyAlignment="1">
      <alignment horizontal="right" vertical="center"/>
    </xf>
    <xf numFmtId="167" fontId="21" fillId="2" borderId="14" xfId="0" applyNumberFormat="1" applyFont="1" applyFill="1" applyBorder="1" applyAlignment="1">
      <alignment horizontal="right" vertical="center"/>
    </xf>
    <xf numFmtId="167" fontId="21" fillId="2" borderId="2" xfId="0" applyNumberFormat="1" applyFont="1" applyFill="1" applyBorder="1" applyAlignment="1">
      <alignment horizontal="right" vertical="center"/>
    </xf>
    <xf numFmtId="167" fontId="21" fillId="2" borderId="0" xfId="0" applyNumberFormat="1" applyFont="1" applyFill="1" applyAlignment="1">
      <alignment horizontal="right" vertical="center"/>
    </xf>
    <xf numFmtId="167" fontId="22" fillId="2" borderId="2" xfId="0" applyNumberFormat="1" applyFont="1" applyFill="1" applyBorder="1" applyAlignment="1">
      <alignment horizontal="right" vertical="center"/>
    </xf>
    <xf numFmtId="166" fontId="13" fillId="2" borderId="0" xfId="0" applyNumberFormat="1" applyFont="1" applyFill="1" applyAlignment="1">
      <alignment vertical="center"/>
    </xf>
    <xf numFmtId="41" fontId="16" fillId="3" borderId="0" xfId="1" quotePrefix="1" applyFont="1" applyFill="1" applyBorder="1" applyAlignment="1">
      <alignment vertical="center" wrapText="1"/>
    </xf>
    <xf numFmtId="168" fontId="13" fillId="2" borderId="0" xfId="0" applyNumberFormat="1" applyFont="1" applyFill="1" applyAlignment="1">
      <alignment vertical="center"/>
    </xf>
    <xf numFmtId="167" fontId="13" fillId="2" borderId="0" xfId="0" applyNumberFormat="1" applyFont="1" applyFill="1" applyAlignment="1">
      <alignment vertical="center"/>
    </xf>
    <xf numFmtId="0" fontId="16" fillId="2" borderId="14" xfId="0" applyFont="1" applyFill="1" applyBorder="1" applyAlignment="1">
      <alignment horizontal="right" vertical="center"/>
    </xf>
    <xf numFmtId="164" fontId="16" fillId="2" borderId="14" xfId="0" applyNumberFormat="1" applyFont="1" applyFill="1" applyBorder="1" applyAlignment="1">
      <alignment horizontal="left" vertical="center"/>
    </xf>
    <xf numFmtId="168" fontId="21" fillId="2" borderId="0" xfId="0" applyNumberFormat="1" applyFont="1" applyFill="1" applyAlignment="1">
      <alignment horizontal="right" vertical="center"/>
    </xf>
    <xf numFmtId="168" fontId="21" fillId="2" borderId="14" xfId="0" applyNumberFormat="1" applyFont="1" applyFill="1" applyBorder="1" applyAlignment="1">
      <alignment horizontal="right" vertical="center"/>
    </xf>
    <xf numFmtId="0" fontId="24" fillId="2" borderId="10" xfId="0" applyFont="1" applyFill="1" applyBorder="1" applyAlignment="1" applyProtection="1">
      <alignment horizontal="left" vertical="center"/>
      <protection locked="0"/>
    </xf>
    <xf numFmtId="0" fontId="24" fillId="2" borderId="4" xfId="0" applyFont="1" applyFill="1" applyBorder="1" applyAlignment="1" applyProtection="1">
      <alignment horizontal="left" vertical="center"/>
      <protection locked="0"/>
    </xf>
    <xf numFmtId="0" fontId="24" fillId="2" borderId="7" xfId="0" applyFont="1" applyFill="1" applyBorder="1" applyAlignment="1" applyProtection="1">
      <alignment horizontal="left" vertical="center"/>
      <protection locked="0"/>
    </xf>
    <xf numFmtId="0" fontId="24" fillId="2" borderId="0" xfId="0" applyFont="1" applyFill="1" applyAlignment="1" applyProtection="1">
      <alignment horizontal="left" vertical="center"/>
      <protection locked="0"/>
    </xf>
    <xf numFmtId="4" fontId="13" fillId="2" borderId="10" xfId="0" applyNumberFormat="1" applyFont="1" applyFill="1" applyBorder="1" applyAlignment="1">
      <alignment vertical="center"/>
    </xf>
    <xf numFmtId="4" fontId="13" fillId="2" borderId="4" xfId="0" applyNumberFormat="1" applyFont="1" applyFill="1" applyBorder="1" applyAlignment="1">
      <alignment vertical="center"/>
    </xf>
    <xf numFmtId="4" fontId="13" fillId="2" borderId="7" xfId="0" applyNumberFormat="1" applyFont="1" applyFill="1" applyBorder="1" applyAlignment="1">
      <alignment vertical="center"/>
    </xf>
    <xf numFmtId="4" fontId="13" fillId="2" borderId="0" xfId="0" applyNumberFormat="1" applyFont="1" applyFill="1" applyAlignment="1">
      <alignment vertical="center"/>
    </xf>
    <xf numFmtId="169" fontId="22" fillId="3" borderId="10" xfId="0" applyNumberFormat="1" applyFont="1" applyFill="1" applyBorder="1" applyAlignment="1">
      <alignment horizontal="right" vertical="center"/>
    </xf>
    <xf numFmtId="169" fontId="22" fillId="3" borderId="4" xfId="0" applyNumberFormat="1" applyFont="1" applyFill="1" applyBorder="1" applyAlignment="1">
      <alignment horizontal="right" vertical="center"/>
    </xf>
    <xf numFmtId="0" fontId="13" fillId="3" borderId="4" xfId="0" applyFont="1" applyFill="1" applyBorder="1" applyAlignment="1">
      <alignment vertical="center"/>
    </xf>
    <xf numFmtId="167" fontId="21" fillId="2" borderId="7" xfId="0" applyNumberFormat="1" applyFont="1" applyFill="1" applyBorder="1" applyAlignment="1">
      <alignment horizontal="right" vertical="center"/>
    </xf>
    <xf numFmtId="0" fontId="12" fillId="3" borderId="0" xfId="6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0" fontId="28" fillId="3" borderId="0" xfId="0" applyFont="1" applyFill="1" applyAlignment="1">
      <alignment horizontal="center" vertical="center" wrapText="1"/>
    </xf>
    <xf numFmtId="165" fontId="29" fillId="2" borderId="0" xfId="0" applyNumberFormat="1" applyFont="1" applyFill="1" applyAlignment="1">
      <alignment vertical="center"/>
    </xf>
    <xf numFmtId="0" fontId="27" fillId="3" borderId="0" xfId="0" applyFont="1" applyFill="1" applyAlignment="1">
      <alignment horizontal="center" vertical="center" wrapText="1"/>
    </xf>
    <xf numFmtId="165" fontId="27" fillId="2" borderId="0" xfId="0" applyNumberFormat="1" applyFont="1" applyFill="1" applyAlignment="1">
      <alignment vertical="center"/>
    </xf>
    <xf numFmtId="4" fontId="27" fillId="2" borderId="0" xfId="0" applyNumberFormat="1" applyFont="1" applyFill="1" applyAlignment="1">
      <alignment vertical="center"/>
    </xf>
    <xf numFmtId="2" fontId="27" fillId="2" borderId="0" xfId="0" applyNumberFormat="1" applyFont="1" applyFill="1" applyAlignment="1">
      <alignment vertical="center"/>
    </xf>
    <xf numFmtId="0" fontId="13" fillId="4" borderId="13" xfId="0" applyFont="1" applyFill="1" applyBorder="1" applyAlignment="1">
      <alignment horizontal="center" vertical="center" wrapText="1"/>
    </xf>
    <xf numFmtId="0" fontId="13" fillId="4" borderId="14" xfId="0" applyFont="1" applyFill="1" applyBorder="1" applyAlignment="1">
      <alignment horizontal="center" vertical="center" wrapText="1"/>
    </xf>
    <xf numFmtId="49" fontId="13" fillId="4" borderId="15" xfId="0" applyNumberFormat="1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vertical="center"/>
    </xf>
    <xf numFmtId="164" fontId="16" fillId="4" borderId="14" xfId="0" applyNumberFormat="1" applyFont="1" applyFill="1" applyBorder="1" applyAlignment="1">
      <alignment horizontal="right" vertical="center"/>
    </xf>
    <xf numFmtId="0" fontId="15" fillId="4" borderId="10" xfId="0" applyFont="1" applyFill="1" applyBorder="1" applyAlignment="1">
      <alignment vertical="center"/>
    </xf>
    <xf numFmtId="164" fontId="16" fillId="4" borderId="7" xfId="0" applyNumberFormat="1" applyFont="1" applyFill="1" applyBorder="1" applyAlignment="1">
      <alignment horizontal="right" vertical="center"/>
    </xf>
    <xf numFmtId="164" fontId="16" fillId="4" borderId="8" xfId="0" applyNumberFormat="1" applyFont="1" applyFill="1" applyBorder="1" applyAlignment="1">
      <alignment horizontal="right" vertical="center"/>
    </xf>
    <xf numFmtId="0" fontId="23" fillId="4" borderId="12" xfId="2" applyFont="1" applyFill="1" applyBorder="1" applyAlignment="1">
      <alignment vertical="center"/>
    </xf>
    <xf numFmtId="0" fontId="13" fillId="4" borderId="14" xfId="0" applyFont="1" applyFill="1" applyBorder="1" applyAlignment="1" applyProtection="1">
      <alignment horizontal="center" vertical="center"/>
      <protection locked="0"/>
    </xf>
    <xf numFmtId="164" fontId="16" fillId="4" borderId="15" xfId="0" applyNumberFormat="1" applyFont="1" applyFill="1" applyBorder="1" applyAlignment="1">
      <alignment horizontal="right" vertical="center"/>
    </xf>
    <xf numFmtId="0" fontId="15" fillId="4" borderId="14" xfId="0" applyFont="1" applyFill="1" applyBorder="1" applyAlignment="1">
      <alignment vertical="center"/>
    </xf>
    <xf numFmtId="164" fontId="13" fillId="4" borderId="14" xfId="0" applyNumberFormat="1" applyFont="1" applyFill="1" applyBorder="1" applyAlignment="1">
      <alignment horizontal="right" vertical="center"/>
    </xf>
    <xf numFmtId="164" fontId="13" fillId="4" borderId="7" xfId="0" applyNumberFormat="1" applyFont="1" applyFill="1" applyBorder="1" applyAlignment="1">
      <alignment horizontal="right" vertical="center"/>
    </xf>
    <xf numFmtId="169" fontId="16" fillId="2" borderId="14" xfId="0" applyNumberFormat="1" applyFont="1" applyFill="1" applyBorder="1" applyAlignment="1">
      <alignment vertical="center"/>
    </xf>
    <xf numFmtId="169" fontId="16" fillId="2" borderId="15" xfId="0" applyNumberFormat="1" applyFont="1" applyFill="1" applyBorder="1" applyAlignment="1">
      <alignment vertical="center"/>
    </xf>
    <xf numFmtId="169" fontId="16" fillId="4" borderId="14" xfId="0" applyNumberFormat="1" applyFont="1" applyFill="1" applyBorder="1" applyAlignment="1">
      <alignment vertical="center"/>
    </xf>
    <xf numFmtId="169" fontId="16" fillId="4" borderId="15" xfId="0" applyNumberFormat="1" applyFont="1" applyFill="1" applyBorder="1" applyAlignment="1">
      <alignment vertical="center"/>
    </xf>
    <xf numFmtId="164" fontId="13" fillId="4" borderId="15" xfId="0" applyNumberFormat="1" applyFont="1" applyFill="1" applyBorder="1" applyAlignment="1">
      <alignment horizontal="right" vertical="center"/>
    </xf>
    <xf numFmtId="0" fontId="13" fillId="2" borderId="0" xfId="5" applyFont="1" applyFill="1" applyAlignment="1">
      <alignment vertical="center"/>
    </xf>
    <xf numFmtId="0" fontId="14" fillId="2" borderId="0" xfId="5" applyFont="1" applyFill="1" applyAlignment="1" applyProtection="1">
      <alignment vertical="center"/>
      <protection locked="0"/>
    </xf>
    <xf numFmtId="0" fontId="13" fillId="2" borderId="0" xfId="5" applyFont="1" applyFill="1" applyAlignment="1" applyProtection="1">
      <alignment vertical="center"/>
      <protection locked="0"/>
    </xf>
    <xf numFmtId="0" fontId="6" fillId="2" borderId="0" xfId="5" applyFont="1" applyFill="1" applyAlignment="1" applyProtection="1">
      <alignment vertical="center"/>
      <protection locked="0"/>
    </xf>
    <xf numFmtId="0" fontId="2" fillId="2" borderId="0" xfId="5" applyFont="1" applyFill="1" applyAlignment="1">
      <alignment vertical="center"/>
    </xf>
    <xf numFmtId="0" fontId="8" fillId="2" borderId="0" xfId="5" applyFont="1" applyFill="1" applyAlignment="1">
      <alignment vertical="center"/>
    </xf>
    <xf numFmtId="49" fontId="9" fillId="5" borderId="12" xfId="5" applyNumberFormat="1" applyFont="1" applyFill="1" applyBorder="1" applyAlignment="1">
      <alignment horizontal="center" vertical="center"/>
    </xf>
    <xf numFmtId="0" fontId="9" fillId="3" borderId="0" xfId="5" applyFont="1" applyFill="1" applyAlignment="1">
      <alignment horizontal="center" vertical="center"/>
    </xf>
    <xf numFmtId="0" fontId="6" fillId="3" borderId="0" xfId="5" applyFont="1" applyFill="1" applyAlignment="1" applyProtection="1">
      <alignment vertical="center"/>
      <protection locked="0"/>
    </xf>
    <xf numFmtId="0" fontId="2" fillId="3" borderId="0" xfId="5" applyFont="1" applyFill="1" applyAlignment="1">
      <alignment vertical="center"/>
    </xf>
    <xf numFmtId="0" fontId="8" fillId="3" borderId="0" xfId="5" applyFont="1" applyFill="1" applyAlignment="1">
      <alignment vertical="center"/>
    </xf>
    <xf numFmtId="0" fontId="13" fillId="3" borderId="7" xfId="5" quotePrefix="1" applyFont="1" applyFill="1" applyBorder="1" applyAlignment="1" applyProtection="1">
      <alignment vertical="center"/>
      <protection locked="0"/>
    </xf>
    <xf numFmtId="0" fontId="13" fillId="3" borderId="0" xfId="5" applyFont="1" applyFill="1" applyAlignment="1" applyProtection="1">
      <alignment vertical="center"/>
      <protection locked="0"/>
    </xf>
    <xf numFmtId="0" fontId="21" fillId="3" borderId="0" xfId="5" applyFont="1" applyFill="1" applyAlignment="1">
      <alignment vertical="center"/>
    </xf>
    <xf numFmtId="0" fontId="13" fillId="3" borderId="0" xfId="5" applyFont="1" applyFill="1" applyAlignment="1">
      <alignment vertical="center"/>
    </xf>
    <xf numFmtId="0" fontId="13" fillId="3" borderId="7" xfId="5" quotePrefix="1" applyFont="1" applyFill="1" applyBorder="1" applyAlignment="1">
      <alignment horizontal="left" vertical="center"/>
    </xf>
    <xf numFmtId="0" fontId="13" fillId="3" borderId="0" xfId="5" applyFont="1" applyFill="1" applyAlignment="1">
      <alignment horizontal="left" vertical="center"/>
    </xf>
    <xf numFmtId="0" fontId="15" fillId="3" borderId="0" xfId="5" applyFont="1" applyFill="1" applyAlignment="1">
      <alignment horizontal="left" vertical="center"/>
    </xf>
    <xf numFmtId="0" fontId="13" fillId="3" borderId="8" xfId="5" quotePrefix="1" applyFont="1" applyFill="1" applyBorder="1" applyAlignment="1">
      <alignment horizontal="left" vertical="center"/>
    </xf>
    <xf numFmtId="0" fontId="13" fillId="3" borderId="3" xfId="5" applyFont="1" applyFill="1" applyBorder="1" applyAlignment="1">
      <alignment horizontal="left" vertical="center"/>
    </xf>
    <xf numFmtId="0" fontId="15" fillId="3" borderId="3" xfId="5" applyFont="1" applyFill="1" applyBorder="1" applyAlignment="1">
      <alignment horizontal="left" vertical="center"/>
    </xf>
    <xf numFmtId="0" fontId="13" fillId="3" borderId="3" xfId="5" applyFont="1" applyFill="1" applyBorder="1" applyAlignment="1">
      <alignment vertical="center"/>
    </xf>
    <xf numFmtId="0" fontId="2" fillId="3" borderId="0" xfId="5" quotePrefix="1" applyFont="1" applyFill="1" applyAlignment="1">
      <alignment horizontal="left" vertical="center"/>
    </xf>
    <xf numFmtId="0" fontId="2" fillId="3" borderId="0" xfId="5" applyFont="1" applyFill="1" applyAlignment="1">
      <alignment horizontal="left" vertical="center"/>
    </xf>
    <xf numFmtId="0" fontId="3" fillId="3" borderId="0" xfId="5" applyFont="1" applyFill="1" applyAlignment="1">
      <alignment horizontal="left" vertical="center"/>
    </xf>
    <xf numFmtId="0" fontId="17" fillId="3" borderId="12" xfId="5" applyFont="1" applyFill="1" applyBorder="1" applyAlignment="1">
      <alignment horizontal="center" vertical="center"/>
    </xf>
    <xf numFmtId="0" fontId="24" fillId="3" borderId="0" xfId="5" applyFont="1" applyFill="1" applyAlignment="1">
      <alignment horizontal="center" vertical="center"/>
    </xf>
    <xf numFmtId="0" fontId="17" fillId="2" borderId="0" xfId="5" applyFont="1" applyFill="1" applyAlignment="1">
      <alignment vertical="center"/>
    </xf>
    <xf numFmtId="2" fontId="17" fillId="2" borderId="0" xfId="5" applyNumberFormat="1" applyFont="1" applyFill="1" applyAlignment="1">
      <alignment vertical="center"/>
    </xf>
    <xf numFmtId="0" fontId="18" fillId="6" borderId="12" xfId="5" applyFont="1" applyFill="1" applyBorder="1" applyAlignment="1">
      <alignment horizontal="center" vertical="center"/>
    </xf>
    <xf numFmtId="0" fontId="19" fillId="0" borderId="0" xfId="5" applyFont="1" applyAlignment="1">
      <alignment horizontal="left" vertical="center"/>
    </xf>
    <xf numFmtId="0" fontId="4" fillId="2" borderId="0" xfId="5" applyFont="1" applyFill="1" applyAlignment="1">
      <alignment horizontal="center" vertical="center"/>
    </xf>
    <xf numFmtId="2" fontId="2" fillId="2" borderId="0" xfId="5" applyNumberFormat="1" applyFont="1" applyFill="1" applyAlignment="1">
      <alignment vertical="center"/>
    </xf>
    <xf numFmtId="0" fontId="15" fillId="2" borderId="10" xfId="5" applyFont="1" applyFill="1" applyBorder="1" applyAlignment="1">
      <alignment horizontal="center" vertical="center"/>
    </xf>
    <xf numFmtId="0" fontId="15" fillId="2" borderId="4" xfId="5" applyFont="1" applyFill="1" applyBorder="1" applyAlignment="1">
      <alignment horizontal="center" vertical="center"/>
    </xf>
    <xf numFmtId="0" fontId="13" fillId="2" borderId="10" xfId="5" applyFont="1" applyFill="1" applyBorder="1" applyAlignment="1">
      <alignment vertical="center"/>
    </xf>
    <xf numFmtId="0" fontId="13" fillId="2" borderId="4" xfId="5" applyFont="1" applyFill="1" applyBorder="1" applyAlignment="1">
      <alignment vertical="center"/>
    </xf>
    <xf numFmtId="0" fontId="15" fillId="2" borderId="7" xfId="5" applyFont="1" applyFill="1" applyBorder="1" applyAlignment="1">
      <alignment horizontal="center" vertical="center"/>
    </xf>
    <xf numFmtId="0" fontId="15" fillId="2" borderId="0" xfId="5" applyFont="1" applyFill="1" applyAlignment="1">
      <alignment horizontal="center" vertical="center"/>
    </xf>
    <xf numFmtId="0" fontId="13" fillId="2" borderId="7" xfId="5" applyFont="1" applyFill="1" applyBorder="1" applyAlignment="1">
      <alignment vertical="center"/>
    </xf>
    <xf numFmtId="0" fontId="19" fillId="3" borderId="12" xfId="5" applyFont="1" applyFill="1" applyBorder="1" applyAlignment="1">
      <alignment horizontal="center" vertical="center" wrapText="1"/>
    </xf>
    <xf numFmtId="0" fontId="19" fillId="0" borderId="12" xfId="5" applyFont="1" applyBorder="1" applyAlignment="1">
      <alignment horizontal="center" vertical="center" wrapText="1"/>
    </xf>
    <xf numFmtId="0" fontId="19" fillId="0" borderId="11" xfId="5" applyFont="1" applyBorder="1" applyAlignment="1">
      <alignment horizontal="center" vertical="center" wrapText="1"/>
    </xf>
    <xf numFmtId="0" fontId="19" fillId="0" borderId="6" xfId="5" applyFont="1" applyBorder="1" applyAlignment="1">
      <alignment horizontal="center" vertical="center" wrapText="1"/>
    </xf>
    <xf numFmtId="0" fontId="13" fillId="2" borderId="0" xfId="5" applyFont="1" applyFill="1" applyAlignment="1">
      <alignment horizontal="center" vertical="center"/>
    </xf>
    <xf numFmtId="167" fontId="25" fillId="2" borderId="14" xfId="5" applyNumberFormat="1" applyFont="1" applyFill="1" applyBorder="1" applyAlignment="1">
      <alignment horizontal="right" vertical="center"/>
    </xf>
    <xf numFmtId="167" fontId="13" fillId="2" borderId="14" xfId="5" applyNumberFormat="1" applyFont="1" applyFill="1" applyBorder="1" applyAlignment="1">
      <alignment vertical="center"/>
    </xf>
    <xf numFmtId="167" fontId="21" fillId="2" borderId="14" xfId="5" applyNumberFormat="1" applyFont="1" applyFill="1" applyBorder="1" applyAlignment="1">
      <alignment horizontal="right" vertical="center"/>
    </xf>
    <xf numFmtId="167" fontId="21" fillId="2" borderId="2" xfId="5" applyNumberFormat="1" applyFont="1" applyFill="1" applyBorder="1" applyAlignment="1">
      <alignment horizontal="right" vertical="center"/>
    </xf>
    <xf numFmtId="167" fontId="21" fillId="2" borderId="0" xfId="5" applyNumberFormat="1" applyFont="1" applyFill="1" applyAlignment="1">
      <alignment horizontal="right" vertical="center"/>
    </xf>
    <xf numFmtId="167" fontId="13" fillId="2" borderId="2" xfId="5" applyNumberFormat="1" applyFont="1" applyFill="1" applyBorder="1" applyAlignment="1">
      <alignment vertical="center"/>
    </xf>
    <xf numFmtId="0" fontId="13" fillId="2" borderId="14" xfId="5" applyFont="1" applyFill="1" applyBorder="1" applyAlignment="1">
      <alignment vertical="center"/>
    </xf>
    <xf numFmtId="167" fontId="22" fillId="2" borderId="14" xfId="5" applyNumberFormat="1" applyFont="1" applyFill="1" applyBorder="1" applyAlignment="1">
      <alignment horizontal="right" vertical="center"/>
    </xf>
    <xf numFmtId="167" fontId="22" fillId="2" borderId="2" xfId="5" applyNumberFormat="1" applyFont="1" applyFill="1" applyBorder="1" applyAlignment="1">
      <alignment horizontal="right" vertical="center"/>
    </xf>
    <xf numFmtId="167" fontId="22" fillId="2" borderId="15" xfId="5" applyNumberFormat="1" applyFont="1" applyFill="1" applyBorder="1" applyAlignment="1">
      <alignment horizontal="right" vertical="center"/>
    </xf>
    <xf numFmtId="169" fontId="22" fillId="2" borderId="13" xfId="5" applyNumberFormat="1" applyFont="1" applyFill="1" applyBorder="1" applyAlignment="1">
      <alignment horizontal="right" vertical="center"/>
    </xf>
    <xf numFmtId="169" fontId="22" fillId="2" borderId="4" xfId="5" applyNumberFormat="1" applyFont="1" applyFill="1" applyBorder="1" applyAlignment="1">
      <alignment horizontal="right" vertical="center"/>
    </xf>
    <xf numFmtId="0" fontId="13" fillId="2" borderId="13" xfId="5" applyFont="1" applyFill="1" applyBorder="1" applyAlignment="1">
      <alignment vertical="center"/>
    </xf>
    <xf numFmtId="169" fontId="13" fillId="2" borderId="13" xfId="5" applyNumberFormat="1" applyFont="1" applyFill="1" applyBorder="1" applyAlignment="1">
      <alignment vertical="center"/>
    </xf>
    <xf numFmtId="169" fontId="22" fillId="2" borderId="14" xfId="5" applyNumberFormat="1" applyFont="1" applyFill="1" applyBorder="1" applyAlignment="1">
      <alignment horizontal="right" vertical="center"/>
    </xf>
    <xf numFmtId="169" fontId="22" fillId="2" borderId="7" xfId="5" applyNumberFormat="1" applyFont="1" applyFill="1" applyBorder="1" applyAlignment="1">
      <alignment horizontal="right" vertical="center"/>
    </xf>
    <xf numFmtId="169" fontId="13" fillId="2" borderId="14" xfId="5" applyNumberFormat="1" applyFont="1" applyFill="1" applyBorder="1" applyAlignment="1">
      <alignment vertical="center"/>
    </xf>
    <xf numFmtId="169" fontId="22" fillId="2" borderId="15" xfId="5" applyNumberFormat="1" applyFont="1" applyFill="1" applyBorder="1" applyAlignment="1">
      <alignment horizontal="right" vertical="center"/>
    </xf>
    <xf numFmtId="169" fontId="22" fillId="2" borderId="8" xfId="5" applyNumberFormat="1" applyFont="1" applyFill="1" applyBorder="1" applyAlignment="1">
      <alignment horizontal="right" vertical="center"/>
    </xf>
    <xf numFmtId="0" fontId="22" fillId="3" borderId="4" xfId="5" applyFont="1" applyFill="1" applyBorder="1" applyAlignment="1">
      <alignment vertical="center"/>
    </xf>
    <xf numFmtId="169" fontId="22" fillId="3" borderId="0" xfId="5" applyNumberFormat="1" applyFont="1" applyFill="1" applyAlignment="1">
      <alignment horizontal="right" vertical="center"/>
    </xf>
    <xf numFmtId="169" fontId="13" fillId="3" borderId="0" xfId="5" applyNumberFormat="1" applyFont="1" applyFill="1" applyAlignment="1">
      <alignment horizontal="right" vertical="center"/>
    </xf>
    <xf numFmtId="169" fontId="13" fillId="3" borderId="0" xfId="5" applyNumberFormat="1" applyFont="1" applyFill="1" applyAlignment="1">
      <alignment vertical="center"/>
    </xf>
    <xf numFmtId="4" fontId="2" fillId="2" borderId="0" xfId="5" applyNumberFormat="1" applyFont="1" applyFill="1" applyAlignment="1">
      <alignment vertical="center"/>
    </xf>
    <xf numFmtId="0" fontId="5" fillId="2" borderId="0" xfId="5" applyFont="1" applyFill="1" applyAlignment="1" applyProtection="1">
      <alignment horizontal="left" vertical="center"/>
      <protection locked="0"/>
    </xf>
    <xf numFmtId="0" fontId="24" fillId="2" borderId="10" xfId="5" applyFont="1" applyFill="1" applyBorder="1" applyAlignment="1" applyProtection="1">
      <alignment horizontal="left" vertical="center"/>
      <protection locked="0"/>
    </xf>
    <xf numFmtId="0" fontId="24" fillId="2" borderId="4" xfId="5" applyFont="1" applyFill="1" applyBorder="1" applyAlignment="1" applyProtection="1">
      <alignment horizontal="left" vertical="center"/>
      <protection locked="0"/>
    </xf>
    <xf numFmtId="4" fontId="13" fillId="2" borderId="10" xfId="5" applyNumberFormat="1" applyFont="1" applyFill="1" applyBorder="1" applyAlignment="1">
      <alignment vertical="center"/>
    </xf>
    <xf numFmtId="4" fontId="13" fillId="2" borderId="4" xfId="5" applyNumberFormat="1" applyFont="1" applyFill="1" applyBorder="1" applyAlignment="1">
      <alignment vertical="center"/>
    </xf>
    <xf numFmtId="0" fontId="24" fillId="2" borderId="7" xfId="5" applyFont="1" applyFill="1" applyBorder="1" applyAlignment="1" applyProtection="1">
      <alignment horizontal="left" vertical="center"/>
      <protection locked="0"/>
    </xf>
    <xf numFmtId="0" fontId="24" fillId="2" borderId="0" xfId="5" applyFont="1" applyFill="1" applyAlignment="1" applyProtection="1">
      <alignment horizontal="left" vertical="center"/>
      <protection locked="0"/>
    </xf>
    <xf numFmtId="4" fontId="13" fillId="2" borderId="7" xfId="5" applyNumberFormat="1" applyFont="1" applyFill="1" applyBorder="1" applyAlignment="1">
      <alignment vertical="center"/>
    </xf>
    <xf numFmtId="4" fontId="13" fillId="2" borderId="0" xfId="5" applyNumberFormat="1" applyFont="1" applyFill="1" applyAlignment="1">
      <alignment vertical="center"/>
    </xf>
    <xf numFmtId="0" fontId="19" fillId="2" borderId="12" xfId="5" applyFont="1" applyFill="1" applyBorder="1" applyAlignment="1">
      <alignment horizontal="center" vertical="center" wrapText="1"/>
    </xf>
    <xf numFmtId="0" fontId="19" fillId="2" borderId="6" xfId="5" applyFont="1" applyFill="1" applyBorder="1" applyAlignment="1">
      <alignment horizontal="center" vertical="center" wrapText="1"/>
    </xf>
    <xf numFmtId="168" fontId="21" fillId="2" borderId="0" xfId="5" applyNumberFormat="1" applyFont="1" applyFill="1" applyAlignment="1">
      <alignment horizontal="right" vertical="center"/>
    </xf>
    <xf numFmtId="168" fontId="21" fillId="2" borderId="14" xfId="5" applyNumberFormat="1" applyFont="1" applyFill="1" applyBorder="1" applyAlignment="1">
      <alignment horizontal="right" vertical="center"/>
    </xf>
    <xf numFmtId="168" fontId="13" fillId="2" borderId="0" xfId="5" applyNumberFormat="1" applyFont="1" applyFill="1" applyAlignment="1">
      <alignment vertical="center"/>
    </xf>
    <xf numFmtId="168" fontId="13" fillId="2" borderId="14" xfId="5" applyNumberFormat="1" applyFont="1" applyFill="1" applyBorder="1" applyAlignment="1">
      <alignment vertical="center"/>
    </xf>
    <xf numFmtId="168" fontId="22" fillId="2" borderId="0" xfId="5" applyNumberFormat="1" applyFont="1" applyFill="1" applyAlignment="1">
      <alignment horizontal="right" vertical="center"/>
    </xf>
    <xf numFmtId="168" fontId="22" fillId="2" borderId="14" xfId="5" applyNumberFormat="1" applyFont="1" applyFill="1" applyBorder="1" applyAlignment="1">
      <alignment horizontal="right" vertical="center"/>
    </xf>
    <xf numFmtId="168" fontId="22" fillId="2" borderId="15" xfId="5" applyNumberFormat="1" applyFont="1" applyFill="1" applyBorder="1" applyAlignment="1">
      <alignment horizontal="right" vertical="center"/>
    </xf>
    <xf numFmtId="169" fontId="22" fillId="2" borderId="5" xfId="5" applyNumberFormat="1" applyFont="1" applyFill="1" applyBorder="1" applyAlignment="1">
      <alignment horizontal="right" vertical="center"/>
    </xf>
    <xf numFmtId="169" fontId="22" fillId="2" borderId="10" xfId="5" applyNumberFormat="1" applyFont="1" applyFill="1" applyBorder="1" applyAlignment="1">
      <alignment horizontal="right" vertical="center"/>
    </xf>
    <xf numFmtId="0" fontId="22" fillId="3" borderId="0" xfId="5" applyFont="1" applyFill="1" applyAlignment="1">
      <alignment vertical="center"/>
    </xf>
    <xf numFmtId="169" fontId="22" fillId="2" borderId="0" xfId="5" applyNumberFormat="1" applyFont="1" applyFill="1" applyAlignment="1">
      <alignment horizontal="right" vertical="center"/>
    </xf>
    <xf numFmtId="169" fontId="13" fillId="2" borderId="0" xfId="5" applyNumberFormat="1" applyFont="1" applyFill="1" applyAlignment="1">
      <alignment vertical="center"/>
    </xf>
    <xf numFmtId="0" fontId="3" fillId="3" borderId="0" xfId="5" applyFont="1" applyFill="1" applyAlignment="1">
      <alignment vertical="center"/>
    </xf>
    <xf numFmtId="169" fontId="7" fillId="3" borderId="0" xfId="5" applyNumberFormat="1" applyFont="1" applyFill="1" applyAlignment="1">
      <alignment horizontal="right" vertical="center"/>
    </xf>
    <xf numFmtId="169" fontId="2" fillId="3" borderId="0" xfId="5" applyNumberFormat="1" applyFont="1" applyFill="1" applyAlignment="1">
      <alignment vertical="center"/>
    </xf>
    <xf numFmtId="169" fontId="22" fillId="3" borderId="10" xfId="5" applyNumberFormat="1" applyFont="1" applyFill="1" applyBorder="1" applyAlignment="1">
      <alignment horizontal="right" vertical="center"/>
    </xf>
    <xf numFmtId="169" fontId="22" fillId="3" borderId="4" xfId="5" applyNumberFormat="1" applyFont="1" applyFill="1" applyBorder="1" applyAlignment="1">
      <alignment horizontal="right" vertical="center"/>
    </xf>
    <xf numFmtId="0" fontId="13" fillId="3" borderId="4" xfId="5" applyFont="1" applyFill="1" applyBorder="1" applyAlignment="1">
      <alignment vertical="center"/>
    </xf>
    <xf numFmtId="167" fontId="13" fillId="2" borderId="0" xfId="5" applyNumberFormat="1" applyFont="1" applyFill="1" applyAlignment="1">
      <alignment vertical="center"/>
    </xf>
    <xf numFmtId="167" fontId="22" fillId="2" borderId="0" xfId="5" applyNumberFormat="1" applyFont="1" applyFill="1" applyAlignment="1">
      <alignment horizontal="right" vertical="center"/>
    </xf>
    <xf numFmtId="167" fontId="21" fillId="2" borderId="7" xfId="5" applyNumberFormat="1" applyFont="1" applyFill="1" applyBorder="1" applyAlignment="1">
      <alignment horizontal="right" vertical="center"/>
    </xf>
    <xf numFmtId="169" fontId="13" fillId="2" borderId="10" xfId="5" applyNumberFormat="1" applyFont="1" applyFill="1" applyBorder="1" applyAlignment="1">
      <alignment vertical="center"/>
    </xf>
    <xf numFmtId="0" fontId="13" fillId="2" borderId="0" xfId="5" applyFont="1" applyFill="1" applyAlignment="1">
      <alignment horizontal="right" vertical="center"/>
    </xf>
    <xf numFmtId="0" fontId="13" fillId="2" borderId="0" xfId="5" applyFont="1" applyFill="1" applyAlignment="1">
      <alignment horizontal="left" vertical="center"/>
    </xf>
    <xf numFmtId="0" fontId="2" fillId="2" borderId="0" xfId="5" applyFont="1" applyFill="1" applyAlignment="1">
      <alignment horizontal="right" vertical="center"/>
    </xf>
    <xf numFmtId="0" fontId="2" fillId="2" borderId="0" xfId="5" applyFont="1" applyFill="1" applyAlignment="1">
      <alignment horizontal="left" vertical="center"/>
    </xf>
    <xf numFmtId="0" fontId="2" fillId="2" borderId="0" xfId="5" applyFont="1" applyFill="1" applyAlignment="1">
      <alignment horizontal="center" vertical="center"/>
    </xf>
    <xf numFmtId="0" fontId="16" fillId="2" borderId="14" xfId="5" applyFont="1" applyFill="1" applyBorder="1" applyAlignment="1">
      <alignment horizontal="right" vertical="center"/>
    </xf>
    <xf numFmtId="164" fontId="16" fillId="2" borderId="14" xfId="5" applyNumberFormat="1" applyFont="1" applyFill="1" applyBorder="1" applyAlignment="1">
      <alignment horizontal="left" vertical="center"/>
    </xf>
    <xf numFmtId="167" fontId="22" fillId="2" borderId="3" xfId="5" applyNumberFormat="1" applyFont="1" applyFill="1" applyBorder="1" applyAlignment="1">
      <alignment horizontal="right" vertical="center"/>
    </xf>
    <xf numFmtId="167" fontId="13" fillId="2" borderId="15" xfId="5" applyNumberFormat="1" applyFont="1" applyFill="1" applyBorder="1" applyAlignment="1">
      <alignment vertical="center"/>
    </xf>
    <xf numFmtId="0" fontId="27" fillId="3" borderId="0" xfId="5" applyFont="1" applyFill="1" applyAlignment="1">
      <alignment vertical="center"/>
    </xf>
    <xf numFmtId="0" fontId="27" fillId="2" borderId="0" xfId="5" applyFont="1" applyFill="1" applyAlignment="1">
      <alignment vertical="center"/>
    </xf>
    <xf numFmtId="0" fontId="28" fillId="3" borderId="0" xfId="5" applyFont="1" applyFill="1" applyAlignment="1">
      <alignment horizontal="center" vertical="center" wrapText="1"/>
    </xf>
    <xf numFmtId="165" fontId="29" fillId="2" borderId="0" xfId="5" applyNumberFormat="1" applyFont="1" applyFill="1" applyAlignment="1">
      <alignment vertical="center"/>
    </xf>
    <xf numFmtId="0" fontId="27" fillId="3" borderId="0" xfId="5" applyFont="1" applyFill="1" applyAlignment="1">
      <alignment horizontal="center" vertical="center" wrapText="1"/>
    </xf>
    <xf numFmtId="165" fontId="27" fillId="2" borderId="0" xfId="5" applyNumberFormat="1" applyFont="1" applyFill="1" applyAlignment="1">
      <alignment vertical="center"/>
    </xf>
    <xf numFmtId="4" fontId="27" fillId="2" borderId="0" xfId="5" applyNumberFormat="1" applyFont="1" applyFill="1" applyAlignment="1">
      <alignment vertical="center"/>
    </xf>
    <xf numFmtId="2" fontId="27" fillId="2" borderId="0" xfId="5" applyNumberFormat="1" applyFont="1" applyFill="1" applyAlignment="1">
      <alignment vertical="center"/>
    </xf>
    <xf numFmtId="0" fontId="13" fillId="4" borderId="14" xfId="5" applyFont="1" applyFill="1" applyBorder="1" applyAlignment="1">
      <alignment horizontal="center" vertical="center" wrapText="1"/>
    </xf>
    <xf numFmtId="49" fontId="13" fillId="4" borderId="15" xfId="5" applyNumberFormat="1" applyFont="1" applyFill="1" applyBorder="1" applyAlignment="1">
      <alignment horizontal="center" vertical="center" wrapText="1"/>
    </xf>
    <xf numFmtId="164" fontId="16" fillId="4" borderId="14" xfId="5" applyNumberFormat="1" applyFont="1" applyFill="1" applyBorder="1" applyAlignment="1">
      <alignment horizontal="right" vertical="center"/>
    </xf>
    <xf numFmtId="0" fontId="15" fillId="4" borderId="10" xfId="5" applyFont="1" applyFill="1" applyBorder="1" applyAlignment="1">
      <alignment vertical="center"/>
    </xf>
    <xf numFmtId="164" fontId="16" fillId="4" borderId="7" xfId="5" applyNumberFormat="1" applyFont="1" applyFill="1" applyBorder="1" applyAlignment="1">
      <alignment horizontal="right" vertical="center"/>
    </xf>
    <xf numFmtId="164" fontId="16" fillId="4" borderId="8" xfId="5" applyNumberFormat="1" applyFont="1" applyFill="1" applyBorder="1" applyAlignment="1">
      <alignment horizontal="right" vertical="center"/>
    </xf>
    <xf numFmtId="164" fontId="13" fillId="4" borderId="14" xfId="5" applyNumberFormat="1" applyFont="1" applyFill="1" applyBorder="1" applyAlignment="1">
      <alignment horizontal="right" vertical="center"/>
    </xf>
    <xf numFmtId="164" fontId="13" fillId="4" borderId="7" xfId="5" applyNumberFormat="1" applyFont="1" applyFill="1" applyBorder="1" applyAlignment="1">
      <alignment horizontal="right" vertical="center"/>
    </xf>
    <xf numFmtId="169" fontId="16" fillId="2" borderId="14" xfId="5" applyNumberFormat="1" applyFont="1" applyFill="1" applyBorder="1" applyAlignment="1">
      <alignment vertical="center"/>
    </xf>
    <xf numFmtId="169" fontId="16" fillId="2" borderId="15" xfId="5" applyNumberFormat="1" applyFont="1" applyFill="1" applyBorder="1" applyAlignment="1">
      <alignment vertical="center"/>
    </xf>
    <xf numFmtId="0" fontId="13" fillId="4" borderId="14" xfId="5" applyFont="1" applyFill="1" applyBorder="1" applyAlignment="1" applyProtection="1">
      <alignment horizontal="center" vertical="center"/>
      <protection locked="0"/>
    </xf>
    <xf numFmtId="164" fontId="16" fillId="4" borderId="15" xfId="5" applyNumberFormat="1" applyFont="1" applyFill="1" applyBorder="1" applyAlignment="1">
      <alignment horizontal="right" vertical="center"/>
    </xf>
    <xf numFmtId="0" fontId="15" fillId="4" borderId="14" xfId="5" applyFont="1" applyFill="1" applyBorder="1" applyAlignment="1">
      <alignment vertical="center"/>
    </xf>
    <xf numFmtId="164" fontId="13" fillId="4" borderId="15" xfId="5" applyNumberFormat="1" applyFont="1" applyFill="1" applyBorder="1" applyAlignment="1">
      <alignment horizontal="right" vertical="center"/>
    </xf>
    <xf numFmtId="0" fontId="30" fillId="3" borderId="0" xfId="5" applyFont="1" applyFill="1" applyAlignment="1" applyProtection="1">
      <alignment horizontal="left" vertical="center"/>
      <protection locked="0"/>
    </xf>
    <xf numFmtId="0" fontId="30" fillId="3" borderId="0" xfId="0" applyFont="1" applyFill="1" applyAlignment="1" applyProtection="1">
      <alignment horizontal="left" vertical="center"/>
      <protection locked="0"/>
    </xf>
    <xf numFmtId="41" fontId="16" fillId="3" borderId="0" xfId="7" quotePrefix="1" applyFont="1" applyFill="1" applyBorder="1" applyAlignment="1">
      <alignment vertical="center" wrapText="1"/>
    </xf>
    <xf numFmtId="0" fontId="19" fillId="2" borderId="0" xfId="2" applyFont="1" applyFill="1" applyAlignment="1" applyProtection="1">
      <alignment vertical="center"/>
      <protection locked="0"/>
    </xf>
    <xf numFmtId="0" fontId="24" fillId="2" borderId="0" xfId="5" applyFont="1" applyFill="1" applyAlignment="1">
      <alignment horizontal="right" vertical="center"/>
    </xf>
    <xf numFmtId="0" fontId="13" fillId="4" borderId="13" xfId="5" applyFont="1" applyFill="1" applyBorder="1" applyAlignment="1">
      <alignment horizontal="center" vertical="center" wrapText="1"/>
    </xf>
    <xf numFmtId="0" fontId="15" fillId="4" borderId="13" xfId="5" applyFont="1" applyFill="1" applyBorder="1" applyAlignment="1">
      <alignment vertical="center"/>
    </xf>
    <xf numFmtId="167" fontId="13" fillId="4" borderId="5" xfId="5" applyNumberFormat="1" applyFont="1" applyFill="1" applyBorder="1" applyAlignment="1">
      <alignment vertical="center"/>
    </xf>
    <xf numFmtId="167" fontId="13" fillId="4" borderId="14" xfId="5" applyNumberFormat="1" applyFont="1" applyFill="1" applyBorder="1" applyAlignment="1">
      <alignment vertical="center"/>
    </xf>
    <xf numFmtId="166" fontId="13" fillId="2" borderId="0" xfId="5" applyNumberFormat="1" applyFont="1" applyFill="1" applyAlignment="1">
      <alignment vertical="center"/>
    </xf>
    <xf numFmtId="169" fontId="13" fillId="4" borderId="13" xfId="5" applyNumberFormat="1" applyFont="1" applyFill="1" applyBorder="1" applyAlignment="1">
      <alignment vertical="center"/>
    </xf>
    <xf numFmtId="169" fontId="13" fillId="4" borderId="14" xfId="5" applyNumberFormat="1" applyFont="1" applyFill="1" applyBorder="1" applyAlignment="1">
      <alignment vertical="center"/>
    </xf>
    <xf numFmtId="169" fontId="16" fillId="4" borderId="14" xfId="5" applyNumberFormat="1" applyFont="1" applyFill="1" applyBorder="1" applyAlignment="1">
      <alignment vertical="center"/>
    </xf>
    <xf numFmtId="169" fontId="16" fillId="4" borderId="15" xfId="5" applyNumberFormat="1" applyFont="1" applyFill="1" applyBorder="1" applyAlignment="1">
      <alignment vertical="center"/>
    </xf>
    <xf numFmtId="168" fontId="13" fillId="4" borderId="13" xfId="5" applyNumberFormat="1" applyFont="1" applyFill="1" applyBorder="1" applyAlignment="1">
      <alignment vertical="center"/>
    </xf>
    <xf numFmtId="168" fontId="13" fillId="4" borderId="14" xfId="5" applyNumberFormat="1" applyFont="1" applyFill="1" applyBorder="1" applyAlignment="1">
      <alignment vertical="center"/>
    </xf>
    <xf numFmtId="167" fontId="13" fillId="4" borderId="13" xfId="5" applyNumberFormat="1" applyFont="1" applyFill="1" applyBorder="1" applyAlignment="1">
      <alignment vertical="center"/>
    </xf>
    <xf numFmtId="0" fontId="13" fillId="4" borderId="13" xfId="5" applyFont="1" applyFill="1" applyBorder="1" applyAlignment="1">
      <alignment vertical="center"/>
    </xf>
    <xf numFmtId="167" fontId="13" fillId="4" borderId="15" xfId="5" applyNumberFormat="1" applyFont="1" applyFill="1" applyBorder="1" applyAlignment="1">
      <alignment vertical="center"/>
    </xf>
    <xf numFmtId="0" fontId="13" fillId="4" borderId="14" xfId="5" applyFont="1" applyFill="1" applyBorder="1" applyAlignment="1">
      <alignment vertical="center"/>
    </xf>
    <xf numFmtId="0" fontId="13" fillId="2" borderId="3" xfId="5" applyFont="1" applyFill="1" applyBorder="1" applyAlignment="1">
      <alignment vertical="center"/>
    </xf>
    <xf numFmtId="0" fontId="13" fillId="2" borderId="3" xfId="0" applyFont="1" applyFill="1" applyBorder="1" applyAlignment="1">
      <alignment vertical="center"/>
    </xf>
    <xf numFmtId="169" fontId="13" fillId="2" borderId="14" xfId="5" applyNumberFormat="1" applyFont="1" applyFill="1" applyBorder="1" applyAlignment="1">
      <alignment horizontal="right" vertical="center"/>
    </xf>
    <xf numFmtId="169" fontId="13" fillId="2" borderId="15" xfId="5" applyNumberFormat="1" applyFont="1" applyFill="1" applyBorder="1" applyAlignment="1">
      <alignment horizontal="right" vertical="center"/>
    </xf>
    <xf numFmtId="41" fontId="20" fillId="3" borderId="6" xfId="7" quotePrefix="1" applyFont="1" applyFill="1" applyBorder="1" applyAlignment="1">
      <alignment horizontal="left" vertical="center" wrapText="1"/>
    </xf>
    <xf numFmtId="41" fontId="20" fillId="3" borderId="1" xfId="7" quotePrefix="1" applyFont="1" applyFill="1" applyBorder="1" applyAlignment="1">
      <alignment horizontal="left" vertical="center" wrapText="1"/>
    </xf>
    <xf numFmtId="41" fontId="20" fillId="3" borderId="11" xfId="7" quotePrefix="1" applyFont="1" applyFill="1" applyBorder="1" applyAlignment="1">
      <alignment horizontal="left" vertical="center" wrapText="1"/>
    </xf>
    <xf numFmtId="169" fontId="22" fillId="2" borderId="14" xfId="5" applyNumberFormat="1" applyFont="1" applyFill="1" applyBorder="1" applyAlignment="1">
      <alignment horizontal="right" vertical="center"/>
    </xf>
    <xf numFmtId="169" fontId="22" fillId="2" borderId="15" xfId="5" applyNumberFormat="1" applyFont="1" applyFill="1" applyBorder="1" applyAlignment="1">
      <alignment horizontal="right" vertical="center"/>
    </xf>
    <xf numFmtId="167" fontId="22" fillId="2" borderId="14" xfId="5" quotePrefix="1" applyNumberFormat="1" applyFont="1" applyFill="1" applyBorder="1" applyAlignment="1">
      <alignment horizontal="right" vertical="center"/>
    </xf>
    <xf numFmtId="167" fontId="22" fillId="2" borderId="14" xfId="5" applyNumberFormat="1" applyFont="1" applyFill="1" applyBorder="1" applyAlignment="1">
      <alignment horizontal="right" vertical="center"/>
    </xf>
    <xf numFmtId="167" fontId="22" fillId="2" borderId="15" xfId="5" applyNumberFormat="1" applyFont="1" applyFill="1" applyBorder="1" applyAlignment="1">
      <alignment horizontal="right" vertical="center"/>
    </xf>
    <xf numFmtId="167" fontId="22" fillId="2" borderId="15" xfId="5" quotePrefix="1" applyNumberFormat="1" applyFont="1" applyFill="1" applyBorder="1" applyAlignment="1">
      <alignment horizontal="right" vertical="center"/>
    </xf>
    <xf numFmtId="0" fontId="15" fillId="2" borderId="5" xfId="5" applyFont="1" applyFill="1" applyBorder="1" applyAlignment="1">
      <alignment horizontal="center" vertical="center" wrapText="1"/>
    </xf>
    <xf numFmtId="0" fontId="15" fillId="2" borderId="2" xfId="5" applyFont="1" applyFill="1" applyBorder="1" applyAlignment="1">
      <alignment horizontal="center" vertical="center" wrapText="1"/>
    </xf>
    <xf numFmtId="0" fontId="15" fillId="2" borderId="9" xfId="5" applyFont="1" applyFill="1" applyBorder="1" applyAlignment="1">
      <alignment horizontal="center" vertical="center" wrapText="1"/>
    </xf>
    <xf numFmtId="0" fontId="15" fillId="4" borderId="5" xfId="5" applyFont="1" applyFill="1" applyBorder="1" applyAlignment="1">
      <alignment horizontal="center" vertical="center"/>
    </xf>
    <xf numFmtId="0" fontId="15" fillId="4" borderId="2" xfId="5" applyFont="1" applyFill="1" applyBorder="1" applyAlignment="1">
      <alignment horizontal="center" vertical="center"/>
    </xf>
    <xf numFmtId="0" fontId="15" fillId="4" borderId="9" xfId="5" applyFont="1" applyFill="1" applyBorder="1" applyAlignment="1">
      <alignment horizontal="center" vertical="center"/>
    </xf>
    <xf numFmtId="167" fontId="13" fillId="2" borderId="14" xfId="5" applyNumberFormat="1" applyFont="1" applyFill="1" applyBorder="1" applyAlignment="1">
      <alignment horizontal="right" vertical="center"/>
    </xf>
    <xf numFmtId="167" fontId="13" fillId="2" borderId="15" xfId="5" applyNumberFormat="1" applyFont="1" applyFill="1" applyBorder="1" applyAlignment="1">
      <alignment horizontal="right" vertical="center"/>
    </xf>
    <xf numFmtId="169" fontId="22" fillId="2" borderId="7" xfId="5" applyNumberFormat="1" applyFont="1" applyFill="1" applyBorder="1" applyAlignment="1">
      <alignment horizontal="right" vertical="center"/>
    </xf>
    <xf numFmtId="169" fontId="22" fillId="2" borderId="8" xfId="5" applyNumberFormat="1" applyFont="1" applyFill="1" applyBorder="1" applyAlignment="1">
      <alignment horizontal="right" vertical="center"/>
    </xf>
    <xf numFmtId="167" fontId="22" fillId="2" borderId="7" xfId="5" quotePrefix="1" applyNumberFormat="1" applyFont="1" applyFill="1" applyBorder="1" applyAlignment="1">
      <alignment horizontal="right" vertical="center"/>
    </xf>
    <xf numFmtId="167" fontId="22" fillId="2" borderId="8" xfId="5" quotePrefix="1" applyNumberFormat="1" applyFont="1" applyFill="1" applyBorder="1" applyAlignment="1">
      <alignment horizontal="right" vertical="center"/>
    </xf>
    <xf numFmtId="167" fontId="22" fillId="2" borderId="7" xfId="5" applyNumberFormat="1" applyFont="1" applyFill="1" applyBorder="1" applyAlignment="1">
      <alignment horizontal="right" vertical="center"/>
    </xf>
    <xf numFmtId="167" fontId="22" fillId="2" borderId="8" xfId="5" applyNumberFormat="1" applyFont="1" applyFill="1" applyBorder="1" applyAlignment="1">
      <alignment horizontal="right" vertical="center"/>
    </xf>
    <xf numFmtId="168" fontId="13" fillId="2" borderId="2" xfId="5" applyNumberFormat="1" applyFont="1" applyFill="1" applyBorder="1" applyAlignment="1">
      <alignment horizontal="right" vertical="center"/>
    </xf>
    <xf numFmtId="168" fontId="13" fillId="2" borderId="9" xfId="5" applyNumberFormat="1" applyFont="1" applyFill="1" applyBorder="1" applyAlignment="1">
      <alignment horizontal="right" vertical="center"/>
    </xf>
    <xf numFmtId="0" fontId="9" fillId="5" borderId="0" xfId="5" applyFont="1" applyFill="1" applyAlignment="1">
      <alignment horizontal="center" vertical="center"/>
    </xf>
    <xf numFmtId="167" fontId="22" fillId="2" borderId="14" xfId="0" applyNumberFormat="1" applyFont="1" applyFill="1" applyBorder="1" applyAlignment="1">
      <alignment horizontal="right" vertical="center"/>
    </xf>
    <xf numFmtId="167" fontId="22" fillId="2" borderId="15" xfId="0" applyNumberFormat="1" applyFont="1" applyFill="1" applyBorder="1" applyAlignment="1">
      <alignment horizontal="right" vertical="center"/>
    </xf>
    <xf numFmtId="0" fontId="9" fillId="5" borderId="0" xfId="0" applyFont="1" applyFill="1" applyAlignment="1">
      <alignment horizontal="center" vertical="center"/>
    </xf>
    <xf numFmtId="0" fontId="15" fillId="2" borderId="5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/>
    </xf>
    <xf numFmtId="0" fontId="15" fillId="4" borderId="9" xfId="0" applyFont="1" applyFill="1" applyBorder="1" applyAlignment="1">
      <alignment horizontal="center" vertical="center"/>
    </xf>
    <xf numFmtId="167" fontId="13" fillId="2" borderId="14" xfId="0" applyNumberFormat="1" applyFont="1" applyFill="1" applyBorder="1" applyAlignment="1">
      <alignment horizontal="right" vertical="center"/>
    </xf>
    <xf numFmtId="167" fontId="13" fillId="2" borderId="15" xfId="0" applyNumberFormat="1" applyFont="1" applyFill="1" applyBorder="1" applyAlignment="1">
      <alignment horizontal="right" vertical="center"/>
    </xf>
    <xf numFmtId="167" fontId="22" fillId="2" borderId="14" xfId="0" quotePrefix="1" applyNumberFormat="1" applyFont="1" applyFill="1" applyBorder="1" applyAlignment="1">
      <alignment horizontal="right" vertical="center"/>
    </xf>
    <xf numFmtId="167" fontId="22" fillId="2" borderId="15" xfId="0" quotePrefix="1" applyNumberFormat="1" applyFont="1" applyFill="1" applyBorder="1" applyAlignment="1">
      <alignment horizontal="right" vertical="center"/>
    </xf>
    <xf numFmtId="167" fontId="22" fillId="2" borderId="7" xfId="0" quotePrefix="1" applyNumberFormat="1" applyFont="1" applyFill="1" applyBorder="1" applyAlignment="1">
      <alignment horizontal="right" vertical="center"/>
    </xf>
    <xf numFmtId="167" fontId="22" fillId="2" borderId="8" xfId="0" quotePrefix="1" applyNumberFormat="1" applyFont="1" applyFill="1" applyBorder="1" applyAlignment="1">
      <alignment horizontal="right" vertical="center"/>
    </xf>
    <xf numFmtId="168" fontId="13" fillId="2" borderId="2" xfId="0" applyNumberFormat="1" applyFont="1" applyFill="1" applyBorder="1" applyAlignment="1">
      <alignment horizontal="right" vertical="center"/>
    </xf>
    <xf numFmtId="168" fontId="13" fillId="2" borderId="9" xfId="0" applyNumberFormat="1" applyFont="1" applyFill="1" applyBorder="1" applyAlignment="1">
      <alignment horizontal="right" vertical="center"/>
    </xf>
    <xf numFmtId="169" fontId="13" fillId="2" borderId="14" xfId="0" applyNumberFormat="1" applyFont="1" applyFill="1" applyBorder="1" applyAlignment="1">
      <alignment horizontal="right" vertical="center"/>
    </xf>
    <xf numFmtId="169" fontId="13" fillId="2" borderId="15" xfId="0" applyNumberFormat="1" applyFont="1" applyFill="1" applyBorder="1" applyAlignment="1">
      <alignment horizontal="right" vertical="center"/>
    </xf>
    <xf numFmtId="169" fontId="22" fillId="2" borderId="14" xfId="0" applyNumberFormat="1" applyFont="1" applyFill="1" applyBorder="1" applyAlignment="1">
      <alignment horizontal="right" vertical="center"/>
    </xf>
    <xf numFmtId="169" fontId="22" fillId="2" borderId="15" xfId="0" applyNumberFormat="1" applyFont="1" applyFill="1" applyBorder="1" applyAlignment="1">
      <alignment horizontal="right" vertical="center"/>
    </xf>
    <xf numFmtId="169" fontId="22" fillId="2" borderId="7" xfId="0" applyNumberFormat="1" applyFont="1" applyFill="1" applyBorder="1" applyAlignment="1">
      <alignment horizontal="right" vertical="center"/>
    </xf>
    <xf numFmtId="169" fontId="22" fillId="2" borderId="8" xfId="0" applyNumberFormat="1" applyFont="1" applyFill="1" applyBorder="1" applyAlignment="1">
      <alignment horizontal="right" vertical="center"/>
    </xf>
    <xf numFmtId="167" fontId="22" fillId="2" borderId="7" xfId="0" applyNumberFormat="1" applyFont="1" applyFill="1" applyBorder="1" applyAlignment="1">
      <alignment horizontal="right" vertical="center"/>
    </xf>
    <xf numFmtId="167" fontId="22" fillId="2" borderId="8" xfId="0" applyNumberFormat="1" applyFont="1" applyFill="1" applyBorder="1" applyAlignment="1">
      <alignment horizontal="right" vertical="center"/>
    </xf>
    <xf numFmtId="41" fontId="20" fillId="3" borderId="6" xfId="1" quotePrefix="1" applyFont="1" applyFill="1" applyBorder="1" applyAlignment="1">
      <alignment horizontal="left" vertical="center" wrapText="1"/>
    </xf>
    <xf numFmtId="41" fontId="20" fillId="3" borderId="1" xfId="1" quotePrefix="1" applyFont="1" applyFill="1" applyBorder="1" applyAlignment="1">
      <alignment horizontal="left" vertical="center" wrapText="1"/>
    </xf>
    <xf numFmtId="41" fontId="20" fillId="3" borderId="11" xfId="1" quotePrefix="1" applyFont="1" applyFill="1" applyBorder="1" applyAlignment="1">
      <alignment horizontal="left" vertical="center" wrapText="1"/>
    </xf>
    <xf numFmtId="0" fontId="31" fillId="7" borderId="0" xfId="0" applyFont="1" applyFill="1" applyAlignment="1">
      <alignment horizontal="left" vertical="top" wrapText="1"/>
    </xf>
    <xf numFmtId="0" fontId="33" fillId="6" borderId="12" xfId="5" applyFont="1" applyFill="1" applyBorder="1" applyAlignment="1">
      <alignment horizontal="center" vertical="center"/>
    </xf>
    <xf numFmtId="0" fontId="34" fillId="8" borderId="7" xfId="0" quotePrefix="1" applyFont="1" applyFill="1" applyBorder="1" applyAlignment="1" applyProtection="1">
      <alignment vertical="center"/>
      <protection locked="0"/>
    </xf>
    <xf numFmtId="0" fontId="34" fillId="8" borderId="0" xfId="0" applyFont="1" applyFill="1" applyAlignment="1" applyProtection="1">
      <alignment vertical="center"/>
      <protection locked="0"/>
    </xf>
    <xf numFmtId="0" fontId="34" fillId="8" borderId="0" xfId="0" applyFont="1" applyFill="1" applyAlignment="1">
      <alignment vertical="center"/>
    </xf>
    <xf numFmtId="0" fontId="34" fillId="9" borderId="7" xfId="0" quotePrefix="1" applyFont="1" applyFill="1" applyBorder="1" applyAlignment="1">
      <alignment horizontal="left" vertical="center"/>
    </xf>
    <xf numFmtId="0" fontId="34" fillId="9" borderId="0" xfId="0" applyFont="1" applyFill="1" applyAlignment="1">
      <alignment horizontal="left" vertical="center"/>
    </xf>
    <xf numFmtId="0" fontId="14" fillId="9" borderId="0" xfId="0" applyFont="1" applyFill="1" applyAlignment="1">
      <alignment horizontal="left" vertical="center"/>
    </xf>
    <xf numFmtId="0" fontId="34" fillId="9" borderId="0" xfId="0" applyFont="1" applyFill="1" applyAlignment="1">
      <alignment vertical="center"/>
    </xf>
    <xf numFmtId="0" fontId="34" fillId="10" borderId="8" xfId="0" quotePrefix="1" applyFont="1" applyFill="1" applyBorder="1" applyAlignment="1">
      <alignment horizontal="left" vertical="center"/>
    </xf>
    <xf numFmtId="0" fontId="34" fillId="10" borderId="3" xfId="0" applyFont="1" applyFill="1" applyBorder="1" applyAlignment="1">
      <alignment horizontal="left" vertical="center"/>
    </xf>
    <xf numFmtId="0" fontId="14" fillId="10" borderId="3" xfId="0" applyFont="1" applyFill="1" applyBorder="1" applyAlignment="1">
      <alignment horizontal="left" vertical="center"/>
    </xf>
    <xf numFmtId="0" fontId="34" fillId="10" borderId="3" xfId="0" applyFont="1" applyFill="1" applyBorder="1" applyAlignment="1">
      <alignment vertical="center"/>
    </xf>
    <xf numFmtId="0" fontId="13" fillId="3" borderId="13" xfId="0" applyFont="1" applyFill="1" applyBorder="1" applyAlignment="1">
      <alignment horizontal="center" vertical="center" wrapText="1"/>
    </xf>
    <xf numFmtId="0" fontId="15" fillId="8" borderId="10" xfId="0" applyFont="1" applyFill="1" applyBorder="1" applyAlignment="1">
      <alignment horizontal="center" vertical="center"/>
    </xf>
    <xf numFmtId="0" fontId="15" fillId="8" borderId="4" xfId="0" applyFont="1" applyFill="1" applyBorder="1" applyAlignment="1">
      <alignment horizontal="center" vertical="center"/>
    </xf>
    <xf numFmtId="0" fontId="15" fillId="8" borderId="5" xfId="0" applyFont="1" applyFill="1" applyBorder="1" applyAlignment="1">
      <alignment horizontal="center" vertical="center" wrapText="1"/>
    </xf>
    <xf numFmtId="0" fontId="15" fillId="11" borderId="10" xfId="0" applyFont="1" applyFill="1" applyBorder="1" applyAlignment="1">
      <alignment vertical="center"/>
    </xf>
    <xf numFmtId="0" fontId="15" fillId="11" borderId="4" xfId="0" applyFont="1" applyFill="1" applyBorder="1" applyAlignment="1">
      <alignment vertical="center"/>
    </xf>
    <xf numFmtId="0" fontId="15" fillId="11" borderId="5" xfId="0" applyFont="1" applyFill="1" applyBorder="1" applyAlignment="1">
      <alignment horizontal="center" vertical="center" wrapText="1"/>
    </xf>
    <xf numFmtId="0" fontId="15" fillId="10" borderId="10" xfId="0" applyFont="1" applyFill="1" applyBorder="1" applyAlignment="1">
      <alignment vertical="center"/>
    </xf>
    <xf numFmtId="0" fontId="15" fillId="10" borderId="4" xfId="0" applyFont="1" applyFill="1" applyBorder="1" applyAlignment="1">
      <alignment vertical="center"/>
    </xf>
    <xf numFmtId="0" fontId="15" fillId="10" borderId="5" xfId="0" applyFont="1" applyFill="1" applyBorder="1" applyAlignment="1">
      <alignment horizontal="center" vertical="center" wrapText="1"/>
    </xf>
    <xf numFmtId="0" fontId="13" fillId="3" borderId="14" xfId="0" applyFont="1" applyFill="1" applyBorder="1" applyAlignment="1">
      <alignment horizontal="center" vertical="center" wrapText="1"/>
    </xf>
    <xf numFmtId="0" fontId="15" fillId="8" borderId="7" xfId="0" applyFont="1" applyFill="1" applyBorder="1" applyAlignment="1">
      <alignment horizontal="center" vertical="center"/>
    </xf>
    <xf numFmtId="0" fontId="15" fillId="8" borderId="0" xfId="0" applyFont="1" applyFill="1" applyAlignment="1">
      <alignment horizontal="center" vertical="center"/>
    </xf>
    <xf numFmtId="0" fontId="15" fillId="8" borderId="2" xfId="0" applyFont="1" applyFill="1" applyBorder="1" applyAlignment="1">
      <alignment horizontal="center" vertical="center" wrapText="1"/>
    </xf>
    <xf numFmtId="0" fontId="15" fillId="11" borderId="7" xfId="0" applyFont="1" applyFill="1" applyBorder="1" applyAlignment="1">
      <alignment vertical="center"/>
    </xf>
    <xf numFmtId="0" fontId="15" fillId="11" borderId="0" xfId="0" applyFont="1" applyFill="1" applyAlignment="1">
      <alignment vertical="center"/>
    </xf>
    <xf numFmtId="0" fontId="15" fillId="11" borderId="2" xfId="0" applyFont="1" applyFill="1" applyBorder="1" applyAlignment="1">
      <alignment horizontal="center" vertical="center" wrapText="1"/>
    </xf>
    <xf numFmtId="0" fontId="15" fillId="10" borderId="7" xfId="0" applyFont="1" applyFill="1" applyBorder="1" applyAlignment="1">
      <alignment vertical="center"/>
    </xf>
    <xf numFmtId="0" fontId="15" fillId="10" borderId="0" xfId="0" applyFont="1" applyFill="1" applyAlignment="1">
      <alignment vertical="center"/>
    </xf>
    <xf numFmtId="0" fontId="15" fillId="10" borderId="2" xfId="0" applyFont="1" applyFill="1" applyBorder="1" applyAlignment="1">
      <alignment horizontal="center" vertical="center" wrapText="1"/>
    </xf>
    <xf numFmtId="49" fontId="13" fillId="3" borderId="15" xfId="0" applyNumberFormat="1" applyFont="1" applyFill="1" applyBorder="1" applyAlignment="1">
      <alignment horizontal="center" vertical="center" wrapText="1"/>
    </xf>
    <xf numFmtId="0" fontId="23" fillId="8" borderId="12" xfId="0" applyFont="1" applyFill="1" applyBorder="1" applyAlignment="1">
      <alignment horizontal="center" vertical="center" wrapText="1"/>
    </xf>
    <xf numFmtId="0" fontId="15" fillId="8" borderId="9" xfId="0" applyFont="1" applyFill="1" applyBorder="1" applyAlignment="1">
      <alignment horizontal="center" vertical="center" wrapText="1"/>
    </xf>
    <xf numFmtId="0" fontId="23" fillId="11" borderId="12" xfId="0" applyFont="1" applyFill="1" applyBorder="1" applyAlignment="1">
      <alignment horizontal="center" vertical="center" wrapText="1"/>
    </xf>
    <xf numFmtId="0" fontId="23" fillId="11" borderId="11" xfId="0" applyFont="1" applyFill="1" applyBorder="1" applyAlignment="1">
      <alignment horizontal="center" vertical="center" wrapText="1"/>
    </xf>
    <xf numFmtId="0" fontId="23" fillId="11" borderId="6" xfId="0" applyFont="1" applyFill="1" applyBorder="1" applyAlignment="1">
      <alignment horizontal="center" vertical="center" wrapText="1"/>
    </xf>
    <xf numFmtId="0" fontId="15" fillId="11" borderId="9" xfId="0" applyFont="1" applyFill="1" applyBorder="1" applyAlignment="1">
      <alignment horizontal="center" vertical="center" wrapText="1"/>
    </xf>
    <xf numFmtId="0" fontId="23" fillId="10" borderId="12" xfId="0" applyFont="1" applyFill="1" applyBorder="1" applyAlignment="1">
      <alignment horizontal="center" vertical="center" wrapText="1"/>
    </xf>
    <xf numFmtId="0" fontId="15" fillId="10" borderId="9" xfId="0" applyFont="1" applyFill="1" applyBorder="1" applyAlignment="1">
      <alignment horizontal="center" vertical="center" wrapText="1"/>
    </xf>
    <xf numFmtId="0" fontId="15" fillId="3" borderId="13" xfId="5" applyFont="1" applyFill="1" applyBorder="1" applyAlignment="1">
      <alignment vertical="center"/>
    </xf>
    <xf numFmtId="164" fontId="13" fillId="3" borderId="14" xfId="5" applyNumberFormat="1" applyFont="1" applyFill="1" applyBorder="1" applyAlignment="1">
      <alignment horizontal="right" vertical="center"/>
    </xf>
    <xf numFmtId="0" fontId="15" fillId="3" borderId="10" xfId="5" applyFont="1" applyFill="1" applyBorder="1" applyAlignment="1">
      <alignment vertical="center"/>
    </xf>
    <xf numFmtId="164" fontId="13" fillId="3" borderId="7" xfId="5" applyNumberFormat="1" applyFont="1" applyFill="1" applyBorder="1" applyAlignment="1">
      <alignment horizontal="right" vertical="center"/>
    </xf>
    <xf numFmtId="164" fontId="16" fillId="3" borderId="7" xfId="5" applyNumberFormat="1" applyFont="1" applyFill="1" applyBorder="1" applyAlignment="1">
      <alignment horizontal="right" vertical="center"/>
    </xf>
    <xf numFmtId="164" fontId="16" fillId="3" borderId="8" xfId="5" applyNumberFormat="1" applyFont="1" applyFill="1" applyBorder="1" applyAlignment="1">
      <alignment horizontal="right" vertical="center"/>
    </xf>
    <xf numFmtId="0" fontId="23" fillId="3" borderId="12" xfId="2" applyFont="1" applyFill="1" applyBorder="1" applyAlignment="1">
      <alignment vertical="center"/>
    </xf>
  </cellXfs>
  <cellStyles count="8">
    <cellStyle name="=C:\WINNT35\SYSTEM32\COMMAND.COM" xfId="2" xr:uid="{00000000-0005-0000-0000-000000000000}"/>
    <cellStyle name="Collegamento ipertestuale" xfId="6" builtinId="8"/>
    <cellStyle name="Migliaia [0]" xfId="1" builtinId="6"/>
    <cellStyle name="Migliaia [0] 2" xfId="7" xr:uid="{2C5EFDF8-7DD8-4DEA-9DBF-909775D9A819}"/>
    <cellStyle name="Normal 2" xfId="4" xr:uid="{4FA32CF8-AFE5-49D4-91B6-8726B1A08222}"/>
    <cellStyle name="Normale" xfId="0" builtinId="0"/>
    <cellStyle name="Normale 2" xfId="5" xr:uid="{B490D452-4A7C-4436-A1C2-43C209F7A26A}"/>
    <cellStyle name="Normale 3" xfId="3" xr:uid="{210A00E7-CD2A-4912-BC89-EA9D240D3543}"/>
  </cellStyles>
  <dxfs count="0"/>
  <tableStyles count="0" defaultTableStyle="TableStyleMedium2" defaultPivotStyle="PivotStyleLight16"/>
  <colors>
    <mruColors>
      <color rgb="FFFF6600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152401</xdr:colOff>
      <xdr:row>12</xdr:row>
      <xdr:rowOff>142875</xdr:rowOff>
    </xdr:from>
    <xdr:to>
      <xdr:col>3</xdr:col>
      <xdr:colOff>9526</xdr:colOff>
      <xdr:row>14</xdr:row>
      <xdr:rowOff>85725</xdr:rowOff>
    </xdr:to>
    <xdr:sp macro="" textlink="">
      <xdr:nvSpPr>
        <xdr:cNvPr id="4" name="Freccia in giù 3">
          <a:extLst>
            <a:ext uri="{FF2B5EF4-FFF2-40B4-BE49-F238E27FC236}">
              <a16:creationId xmlns:a16="http://schemas.microsoft.com/office/drawing/2014/main" id="{0B3CAC54-25E8-4D20-9B70-0381A49CBEF9}"/>
            </a:ext>
          </a:extLst>
        </xdr:cNvPr>
        <xdr:cNvSpPr/>
      </xdr:nvSpPr>
      <xdr:spPr bwMode="auto">
        <a:xfrm rot="3724406">
          <a:off x="2228851" y="2219325"/>
          <a:ext cx="295275" cy="428625"/>
        </a:xfrm>
        <a:prstGeom prst="downArrow">
          <a:avLst/>
        </a:prstGeom>
        <a:solidFill>
          <a:srgbClr val="FFC000"/>
        </a:solidFill>
        <a:ln w="25400" cap="flat" cmpd="sng" algn="ctr">
          <a:solidFill>
            <a:srgbClr val="C0504D"/>
          </a:solidFill>
          <a:prstDash val="solid"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it-IT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3D1F1-3E33-45CE-82D1-5542017D337B}">
  <sheetPr>
    <pageSetUpPr fitToPage="1"/>
  </sheetPr>
  <dimension ref="B1:AH182"/>
  <sheetViews>
    <sheetView tabSelected="1" zoomScaleNormal="100" workbookViewId="0">
      <selection activeCell="O6" sqref="O6"/>
    </sheetView>
  </sheetViews>
  <sheetFormatPr defaultColWidth="9.140625" defaultRowHeight="12.75" x14ac:dyDescent="0.2"/>
  <cols>
    <col min="1" max="1" width="1.5703125" style="158" customWidth="1"/>
    <col min="2" max="2" width="28.5703125" style="158" customWidth="1"/>
    <col min="3" max="5" width="8.5703125" style="158" customWidth="1"/>
    <col min="6" max="6" width="15.5703125" style="158" customWidth="1"/>
    <col min="7" max="14" width="8.5703125" style="158" customWidth="1"/>
    <col min="15" max="15" width="15.5703125" style="158" customWidth="1"/>
    <col min="16" max="17" width="8.5703125" style="158" customWidth="1"/>
    <col min="18" max="18" width="11.28515625" style="158" customWidth="1"/>
    <col min="19" max="19" width="15.5703125" style="158" customWidth="1"/>
    <col min="20" max="20" width="9.42578125" style="158" bestFit="1" customWidth="1"/>
    <col min="21" max="27" width="9.140625" style="158" customWidth="1"/>
    <col min="28" max="34" width="9.140625" style="159"/>
    <col min="35" max="16384" width="9.140625" style="158"/>
  </cols>
  <sheetData>
    <row r="1" spans="2:34" s="154" customFormat="1" x14ac:dyDescent="0.2">
      <c r="B1" s="154" t="s">
        <v>12</v>
      </c>
    </row>
    <row r="2" spans="2:34" s="154" customFormat="1" ht="15" customHeight="1" x14ac:dyDescent="0.2">
      <c r="B2" s="155" t="s">
        <v>51</v>
      </c>
      <c r="C2" s="155"/>
      <c r="D2" s="155"/>
      <c r="E2" s="155"/>
    </row>
    <row r="3" spans="2:34" s="154" customFormat="1" ht="15" customHeight="1" x14ac:dyDescent="0.2">
      <c r="B3" s="156" t="s">
        <v>45</v>
      </c>
      <c r="C3" s="155"/>
      <c r="D3" s="155"/>
      <c r="E3" s="155"/>
    </row>
    <row r="4" spans="2:34" s="154" customFormat="1" ht="15" customHeight="1" x14ac:dyDescent="0.2">
      <c r="B4" s="290" t="s">
        <v>83</v>
      </c>
      <c r="C4" s="155"/>
      <c r="D4" s="155"/>
      <c r="E4" s="155"/>
    </row>
    <row r="5" spans="2:34" ht="15" customHeight="1" x14ac:dyDescent="0.2">
      <c r="B5" s="157"/>
      <c r="C5" s="157"/>
      <c r="D5" s="157"/>
      <c r="E5" s="157"/>
    </row>
    <row r="6" spans="2:34" ht="15" customHeight="1" x14ac:dyDescent="0.2">
      <c r="B6" s="160" t="s">
        <v>82</v>
      </c>
      <c r="C6" s="157"/>
      <c r="D6" s="157"/>
      <c r="E6" s="157"/>
      <c r="O6" s="22"/>
    </row>
    <row r="7" spans="2:34" s="163" customFormat="1" ht="15" customHeight="1" x14ac:dyDescent="0.2">
      <c r="B7" s="161"/>
      <c r="C7" s="162"/>
      <c r="D7" s="162"/>
      <c r="E7" s="162"/>
      <c r="AB7" s="164"/>
      <c r="AC7" s="164"/>
      <c r="AD7" s="164"/>
      <c r="AE7" s="164"/>
      <c r="AF7" s="164"/>
      <c r="AG7" s="164"/>
      <c r="AH7" s="164"/>
    </row>
    <row r="8" spans="2:34" s="163" customFormat="1" ht="15" customHeight="1" x14ac:dyDescent="0.2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126"/>
      <c r="AB8" s="164"/>
      <c r="AC8" s="164"/>
      <c r="AD8" s="164"/>
      <c r="AE8" s="164"/>
      <c r="AF8" s="164"/>
      <c r="AG8" s="164"/>
      <c r="AH8" s="164"/>
    </row>
    <row r="9" spans="2:34" s="23" customFormat="1" ht="18.75" x14ac:dyDescent="0.2">
      <c r="B9" s="367" t="s">
        <v>84</v>
      </c>
      <c r="C9" s="368"/>
      <c r="D9" s="368"/>
      <c r="E9" s="368"/>
      <c r="F9" s="369"/>
      <c r="G9" s="369"/>
      <c r="H9" s="369"/>
      <c r="I9" s="369"/>
      <c r="J9" s="369"/>
      <c r="K9" s="369"/>
      <c r="L9" s="369"/>
      <c r="M9" s="369"/>
      <c r="N9" s="369"/>
      <c r="O9" s="369"/>
      <c r="P9" s="369"/>
      <c r="Q9" s="369"/>
      <c r="R9" s="369"/>
      <c r="S9" s="369"/>
    </row>
    <row r="10" spans="2:34" s="23" customFormat="1" ht="18.75" x14ac:dyDescent="0.2">
      <c r="B10" s="370" t="s">
        <v>85</v>
      </c>
      <c r="C10" s="371"/>
      <c r="D10" s="371"/>
      <c r="E10" s="371"/>
      <c r="F10" s="372"/>
      <c r="G10" s="372"/>
      <c r="H10" s="372"/>
      <c r="I10" s="372"/>
      <c r="J10" s="372"/>
      <c r="K10" s="372"/>
      <c r="L10" s="372"/>
      <c r="M10" s="372"/>
      <c r="N10" s="372"/>
      <c r="O10" s="373"/>
      <c r="P10" s="372"/>
      <c r="Q10" s="372"/>
      <c r="R10" s="372"/>
      <c r="S10" s="372"/>
    </row>
    <row r="11" spans="2:34" s="23" customFormat="1" ht="18.75" x14ac:dyDescent="0.2">
      <c r="B11" s="374" t="s">
        <v>86</v>
      </c>
      <c r="C11" s="375"/>
      <c r="D11" s="375"/>
      <c r="E11" s="375"/>
      <c r="F11" s="376"/>
      <c r="G11" s="376"/>
      <c r="H11" s="376"/>
      <c r="I11" s="376"/>
      <c r="J11" s="376"/>
      <c r="K11" s="376"/>
      <c r="L11" s="376"/>
      <c r="M11" s="376"/>
      <c r="N11" s="376"/>
      <c r="O11" s="377"/>
      <c r="P11" s="376"/>
      <c r="Q11" s="376"/>
      <c r="R11" s="376"/>
      <c r="S11" s="376"/>
    </row>
    <row r="12" spans="2:34" ht="12.75" customHeight="1" x14ac:dyDescent="0.2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AB12" s="158"/>
      <c r="AC12" s="158"/>
      <c r="AD12" s="158"/>
      <c r="AE12" s="158"/>
      <c r="AF12" s="158"/>
      <c r="AG12" s="158"/>
      <c r="AH12" s="158"/>
    </row>
    <row r="13" spans="2:34" ht="12.75" customHeight="1" x14ac:dyDescent="0.2"/>
    <row r="14" spans="2:34" s="181" customFormat="1" ht="15" customHeight="1" x14ac:dyDescent="0.2">
      <c r="B14" s="179" t="s">
        <v>89</v>
      </c>
      <c r="C14" s="180"/>
      <c r="D14" s="180"/>
      <c r="E14" s="180"/>
      <c r="O14" s="182"/>
    </row>
    <row r="15" spans="2:34" s="181" customFormat="1" ht="15" customHeight="1" x14ac:dyDescent="0.2">
      <c r="B15" s="366">
        <v>3.8519999999999999E-2</v>
      </c>
      <c r="C15" s="180"/>
      <c r="D15" s="180"/>
      <c r="E15" s="180"/>
      <c r="O15" s="182"/>
    </row>
    <row r="16" spans="2:34" s="181" customFormat="1" ht="15" customHeight="1" x14ac:dyDescent="0.2">
      <c r="B16" s="184"/>
      <c r="C16" s="180"/>
      <c r="D16" s="180"/>
      <c r="E16" s="180"/>
      <c r="O16" s="182"/>
    </row>
    <row r="17" spans="2:20" s="181" customFormat="1" ht="58.5" customHeight="1" x14ac:dyDescent="0.2">
      <c r="B17" s="365" t="s">
        <v>90</v>
      </c>
      <c r="C17" s="365"/>
      <c r="D17" s="365"/>
      <c r="E17" s="365"/>
      <c r="F17" s="365"/>
      <c r="G17" s="365"/>
      <c r="H17" s="365"/>
      <c r="I17" s="365"/>
      <c r="J17" s="365"/>
      <c r="K17" s="365"/>
      <c r="L17" s="365"/>
      <c r="M17" s="365"/>
      <c r="N17" s="365"/>
      <c r="O17" s="365"/>
      <c r="P17" s="365"/>
      <c r="Q17" s="365"/>
      <c r="R17" s="365"/>
      <c r="S17" s="365"/>
      <c r="T17" s="291"/>
    </row>
    <row r="18" spans="2:20" ht="13.5" customHeight="1" x14ac:dyDescent="0.2">
      <c r="B18" s="185"/>
      <c r="C18" s="185"/>
      <c r="D18" s="185"/>
      <c r="E18" s="185"/>
      <c r="O18" s="186"/>
    </row>
    <row r="19" spans="2:20" ht="24" customHeight="1" x14ac:dyDescent="0.2">
      <c r="B19" s="287" t="s">
        <v>39</v>
      </c>
      <c r="C19" s="185"/>
      <c r="D19" s="185"/>
      <c r="E19" s="185"/>
      <c r="O19" s="186"/>
    </row>
    <row r="20" spans="2:20" s="23" customFormat="1" ht="15" customHeight="1" x14ac:dyDescent="0.2">
      <c r="B20" s="378" t="s">
        <v>87</v>
      </c>
      <c r="C20" s="379"/>
      <c r="D20" s="380"/>
      <c r="E20" s="380"/>
      <c r="F20" s="381" t="s">
        <v>25</v>
      </c>
      <c r="G20" s="382"/>
      <c r="H20" s="383"/>
      <c r="I20" s="383"/>
      <c r="J20" s="383"/>
      <c r="K20" s="383"/>
      <c r="L20" s="383"/>
      <c r="M20" s="383"/>
      <c r="N20" s="383"/>
      <c r="O20" s="384" t="s">
        <v>38</v>
      </c>
      <c r="P20" s="385"/>
      <c r="Q20" s="386"/>
      <c r="R20" s="386"/>
      <c r="S20" s="387" t="s">
        <v>27</v>
      </c>
    </row>
    <row r="21" spans="2:20" s="23" customFormat="1" ht="15" customHeight="1" x14ac:dyDescent="0.2">
      <c r="B21" s="388" t="s">
        <v>29</v>
      </c>
      <c r="C21" s="389"/>
      <c r="D21" s="390"/>
      <c r="E21" s="390"/>
      <c r="F21" s="391"/>
      <c r="G21" s="392"/>
      <c r="H21" s="393"/>
      <c r="I21" s="393"/>
      <c r="J21" s="393"/>
      <c r="K21" s="393"/>
      <c r="L21" s="393"/>
      <c r="M21" s="393"/>
      <c r="N21" s="393"/>
      <c r="O21" s="394"/>
      <c r="P21" s="395"/>
      <c r="Q21" s="396"/>
      <c r="R21" s="396"/>
      <c r="S21" s="397"/>
    </row>
    <row r="22" spans="2:20" s="100" customFormat="1" ht="15" customHeight="1" x14ac:dyDescent="0.2">
      <c r="B22" s="398" t="s">
        <v>62</v>
      </c>
      <c r="C22" s="399" t="s">
        <v>88</v>
      </c>
      <c r="D22" s="399" t="s">
        <v>14</v>
      </c>
      <c r="E22" s="399" t="s">
        <v>0</v>
      </c>
      <c r="F22" s="400"/>
      <c r="G22" s="401" t="s">
        <v>15</v>
      </c>
      <c r="H22" s="401" t="s">
        <v>16</v>
      </c>
      <c r="I22" s="402" t="s">
        <v>6</v>
      </c>
      <c r="J22" s="401" t="s">
        <v>5</v>
      </c>
      <c r="K22" s="401" t="s">
        <v>1</v>
      </c>
      <c r="L22" s="401" t="s">
        <v>23</v>
      </c>
      <c r="M22" s="403" t="s">
        <v>24</v>
      </c>
      <c r="N22" s="401" t="s">
        <v>47</v>
      </c>
      <c r="O22" s="404"/>
      <c r="P22" s="405" t="s">
        <v>4</v>
      </c>
      <c r="Q22" s="405" t="s">
        <v>2</v>
      </c>
      <c r="R22" s="405" t="s">
        <v>17</v>
      </c>
      <c r="S22" s="406"/>
    </row>
    <row r="23" spans="2:20" s="154" customFormat="1" ht="12.75" customHeight="1" x14ac:dyDescent="0.2">
      <c r="B23" s="407" t="s">
        <v>66</v>
      </c>
      <c r="C23" s="199"/>
      <c r="D23" s="199"/>
      <c r="E23" s="199"/>
      <c r="F23" s="200"/>
      <c r="G23" s="201"/>
      <c r="H23" s="202"/>
      <c r="I23" s="202"/>
      <c r="J23" s="202"/>
      <c r="K23" s="202"/>
      <c r="L23" s="202"/>
      <c r="M23" s="203"/>
      <c r="N23" s="201"/>
      <c r="O23" s="204"/>
      <c r="P23" s="202"/>
      <c r="Q23" s="201"/>
      <c r="R23" s="205"/>
      <c r="S23" s="205"/>
    </row>
    <row r="24" spans="2:20" s="154" customFormat="1" ht="12.75" customHeight="1" x14ac:dyDescent="0.2">
      <c r="B24" s="408" t="s">
        <v>22</v>
      </c>
      <c r="C24" s="317">
        <f>ROUND(B15*C153,6)</f>
        <v>0.50923300000000005</v>
      </c>
      <c r="D24" s="317">
        <f>ROUND(B15*C154,6)</f>
        <v>2.9033E-2</v>
      </c>
      <c r="E24" s="317">
        <f>C155</f>
        <v>7.9459999999999999E-3</v>
      </c>
      <c r="F24" s="326">
        <f>SUM(C24:E29)</f>
        <v>0.54621200000000003</v>
      </c>
      <c r="G24" s="316" t="s">
        <v>26</v>
      </c>
      <c r="H24" s="207">
        <f t="shared" ref="H24:H29" si="0">C160</f>
        <v>0</v>
      </c>
      <c r="I24" s="317">
        <f>ROUND(B15*C166,6)</f>
        <v>0.14469000000000001</v>
      </c>
      <c r="J24" s="317">
        <f>C167</f>
        <v>1.186E-3</v>
      </c>
      <c r="K24" s="317">
        <f>C168</f>
        <v>1.4455000000000001E-2</v>
      </c>
      <c r="L24" s="316" t="s">
        <v>26</v>
      </c>
      <c r="M24" s="330" t="s">
        <v>26</v>
      </c>
      <c r="N24" s="316" t="s">
        <v>26</v>
      </c>
      <c r="O24" s="204">
        <f>H24+I24+J24+K24</f>
        <v>0.160331</v>
      </c>
      <c r="P24" s="317">
        <f>C174</f>
        <v>1.2695E-2</v>
      </c>
      <c r="Q24" s="206">
        <f t="shared" ref="Q24:Q29" si="1">C175</f>
        <v>0</v>
      </c>
      <c r="R24" s="317">
        <f>C181</f>
        <v>7.2920000000000007E-3</v>
      </c>
      <c r="S24" s="200">
        <f>+P24+Q24+R24</f>
        <v>1.9987000000000001E-2</v>
      </c>
      <c r="T24" s="296"/>
    </row>
    <row r="25" spans="2:20" s="154" customFormat="1" ht="12.75" customHeight="1" x14ac:dyDescent="0.2">
      <c r="B25" s="408" t="s">
        <v>46</v>
      </c>
      <c r="C25" s="317"/>
      <c r="D25" s="317"/>
      <c r="E25" s="317"/>
      <c r="F25" s="326"/>
      <c r="G25" s="316"/>
      <c r="H25" s="207">
        <f t="shared" si="0"/>
        <v>9.4791000000000014E-2</v>
      </c>
      <c r="I25" s="317"/>
      <c r="J25" s="317"/>
      <c r="K25" s="317"/>
      <c r="L25" s="316"/>
      <c r="M25" s="330"/>
      <c r="N25" s="316"/>
      <c r="O25" s="204">
        <f>H25+I24+J24+K24</f>
        <v>0.25512200000000002</v>
      </c>
      <c r="P25" s="317"/>
      <c r="Q25" s="206">
        <f t="shared" si="1"/>
        <v>4.6199999999999998E-2</v>
      </c>
      <c r="R25" s="317"/>
      <c r="S25" s="200">
        <f>+P24+Q25+R24</f>
        <v>6.6186999999999996E-2</v>
      </c>
      <c r="T25" s="296"/>
    </row>
    <row r="26" spans="2:20" s="154" customFormat="1" ht="12.75" customHeight="1" x14ac:dyDescent="0.2">
      <c r="B26" s="408" t="s">
        <v>8</v>
      </c>
      <c r="C26" s="317"/>
      <c r="D26" s="317"/>
      <c r="E26" s="317"/>
      <c r="F26" s="326"/>
      <c r="G26" s="316"/>
      <c r="H26" s="207">
        <f t="shared" si="0"/>
        <v>8.6760000000000004E-2</v>
      </c>
      <c r="I26" s="317"/>
      <c r="J26" s="317"/>
      <c r="K26" s="317"/>
      <c r="L26" s="316"/>
      <c r="M26" s="330"/>
      <c r="N26" s="316"/>
      <c r="O26" s="204">
        <f>H26+I24+J24+K24</f>
        <v>0.24709100000000001</v>
      </c>
      <c r="P26" s="317"/>
      <c r="Q26" s="206">
        <f t="shared" si="1"/>
        <v>2.7300000000000001E-2</v>
      </c>
      <c r="R26" s="317"/>
      <c r="S26" s="200">
        <f>+P24+Q26+R24</f>
        <v>4.7287000000000003E-2</v>
      </c>
      <c r="T26" s="296"/>
    </row>
    <row r="27" spans="2:20" s="154" customFormat="1" ht="12.75" customHeight="1" x14ac:dyDescent="0.2">
      <c r="B27" s="408" t="s">
        <v>9</v>
      </c>
      <c r="C27" s="317"/>
      <c r="D27" s="317"/>
      <c r="E27" s="317"/>
      <c r="F27" s="326"/>
      <c r="G27" s="316"/>
      <c r="H27" s="207">
        <f t="shared" si="0"/>
        <v>8.7125000000000008E-2</v>
      </c>
      <c r="I27" s="317"/>
      <c r="J27" s="317"/>
      <c r="K27" s="317"/>
      <c r="L27" s="316"/>
      <c r="M27" s="330"/>
      <c r="N27" s="316"/>
      <c r="O27" s="204">
        <f>H27+I24+J24+K24</f>
        <v>0.24745600000000001</v>
      </c>
      <c r="P27" s="317"/>
      <c r="Q27" s="206">
        <f t="shared" si="1"/>
        <v>2.2100000000000002E-2</v>
      </c>
      <c r="R27" s="317"/>
      <c r="S27" s="200">
        <f>+P24+Q27+R24</f>
        <v>4.2086999999999999E-2</v>
      </c>
      <c r="T27" s="296"/>
    </row>
    <row r="28" spans="2:20" s="154" customFormat="1" ht="12.75" customHeight="1" x14ac:dyDescent="0.2">
      <c r="B28" s="408" t="s">
        <v>10</v>
      </c>
      <c r="C28" s="317"/>
      <c r="D28" s="317"/>
      <c r="E28" s="317"/>
      <c r="F28" s="326"/>
      <c r="G28" s="316"/>
      <c r="H28" s="207">
        <f t="shared" si="0"/>
        <v>6.5099999999999991E-2</v>
      </c>
      <c r="I28" s="317"/>
      <c r="J28" s="317"/>
      <c r="K28" s="317"/>
      <c r="L28" s="316"/>
      <c r="M28" s="330"/>
      <c r="N28" s="316"/>
      <c r="O28" s="204">
        <f>H28+I24+J24+K24</f>
        <v>0.22543099999999999</v>
      </c>
      <c r="P28" s="317"/>
      <c r="Q28" s="206">
        <f t="shared" si="1"/>
        <v>1.5800000000000002E-2</v>
      </c>
      <c r="R28" s="317"/>
      <c r="S28" s="200">
        <f>+P24+Q28+R24</f>
        <v>3.5786999999999999E-2</v>
      </c>
      <c r="T28" s="296"/>
    </row>
    <row r="29" spans="2:20" s="154" customFormat="1" ht="12.75" customHeight="1" x14ac:dyDescent="0.2">
      <c r="B29" s="408" t="s">
        <v>11</v>
      </c>
      <c r="C29" s="318"/>
      <c r="D29" s="318"/>
      <c r="E29" s="318"/>
      <c r="F29" s="327"/>
      <c r="G29" s="319"/>
      <c r="H29" s="207">
        <f t="shared" si="0"/>
        <v>3.2975999999999998E-2</v>
      </c>
      <c r="I29" s="318"/>
      <c r="J29" s="318"/>
      <c r="K29" s="318"/>
      <c r="L29" s="319"/>
      <c r="M29" s="331"/>
      <c r="N29" s="319"/>
      <c r="O29" s="204">
        <f>H29+I24+J24+K24</f>
        <v>0.19330700000000001</v>
      </c>
      <c r="P29" s="318"/>
      <c r="Q29" s="208">
        <f t="shared" si="1"/>
        <v>6.6E-3</v>
      </c>
      <c r="R29" s="318"/>
      <c r="S29" s="200">
        <f>+P24+Q29+R24</f>
        <v>2.6587E-2</v>
      </c>
      <c r="T29" s="296"/>
    </row>
    <row r="30" spans="2:20" s="154" customFormat="1" x14ac:dyDescent="0.2">
      <c r="B30" s="409" t="s">
        <v>28</v>
      </c>
      <c r="C30" s="209"/>
      <c r="D30" s="210"/>
      <c r="E30" s="211"/>
      <c r="F30" s="212"/>
      <c r="G30" s="211"/>
      <c r="H30" s="210"/>
      <c r="I30" s="209"/>
      <c r="J30" s="209"/>
      <c r="K30" s="210"/>
      <c r="L30" s="209"/>
      <c r="M30" s="210"/>
      <c r="N30" s="209"/>
      <c r="O30" s="212"/>
      <c r="P30" s="210"/>
      <c r="Q30" s="211"/>
      <c r="R30" s="211"/>
      <c r="S30" s="211"/>
    </row>
    <row r="31" spans="2:20" s="154" customFormat="1" x14ac:dyDescent="0.2">
      <c r="B31" s="410" t="s">
        <v>20</v>
      </c>
      <c r="C31" s="316" t="s">
        <v>26</v>
      </c>
      <c r="D31" s="316" t="s">
        <v>26</v>
      </c>
      <c r="E31" s="314">
        <f>D155</f>
        <v>58.93</v>
      </c>
      <c r="F31" s="309">
        <f>SUM(C31:E33)</f>
        <v>58.93</v>
      </c>
      <c r="G31" s="213">
        <f>C157</f>
        <v>77.95</v>
      </c>
      <c r="H31" s="316" t="s">
        <v>26</v>
      </c>
      <c r="I31" s="316" t="s">
        <v>26</v>
      </c>
      <c r="J31" s="316" t="s">
        <v>26</v>
      </c>
      <c r="K31" s="316" t="s">
        <v>26</v>
      </c>
      <c r="L31" s="314">
        <f>C169</f>
        <v>-0.03</v>
      </c>
      <c r="M31" s="328">
        <f>C170</f>
        <v>0.08</v>
      </c>
      <c r="N31" s="314">
        <f>C171</f>
        <v>0</v>
      </c>
      <c r="O31" s="215">
        <f>G31+L31+M31+N31</f>
        <v>78</v>
      </c>
      <c r="P31" s="316" t="s">
        <v>26</v>
      </c>
      <c r="Q31" s="314">
        <f>D175</f>
        <v>-23.13</v>
      </c>
      <c r="R31" s="316" t="s">
        <v>26</v>
      </c>
      <c r="S31" s="309">
        <f>Q31</f>
        <v>-23.13</v>
      </c>
    </row>
    <row r="32" spans="2:20" s="154" customFormat="1" x14ac:dyDescent="0.2">
      <c r="B32" s="411" t="s">
        <v>18</v>
      </c>
      <c r="C32" s="317"/>
      <c r="D32" s="317"/>
      <c r="E32" s="314"/>
      <c r="F32" s="309"/>
      <c r="G32" s="213">
        <f>C158</f>
        <v>537.88</v>
      </c>
      <c r="H32" s="317"/>
      <c r="I32" s="317"/>
      <c r="J32" s="317"/>
      <c r="K32" s="317"/>
      <c r="L32" s="314"/>
      <c r="M32" s="328"/>
      <c r="N32" s="314"/>
      <c r="O32" s="281">
        <f>G32+L31+M31+N31</f>
        <v>537.93000000000006</v>
      </c>
      <c r="P32" s="317"/>
      <c r="Q32" s="314"/>
      <c r="R32" s="317"/>
      <c r="S32" s="309"/>
    </row>
    <row r="33" spans="2:20" s="154" customFormat="1" x14ac:dyDescent="0.2">
      <c r="B33" s="412" t="s">
        <v>19</v>
      </c>
      <c r="C33" s="318"/>
      <c r="D33" s="318"/>
      <c r="E33" s="315"/>
      <c r="F33" s="310"/>
      <c r="G33" s="216">
        <f>C159</f>
        <v>1137.8000000000002</v>
      </c>
      <c r="H33" s="318"/>
      <c r="I33" s="318"/>
      <c r="J33" s="318"/>
      <c r="K33" s="318"/>
      <c r="L33" s="315"/>
      <c r="M33" s="329"/>
      <c r="N33" s="315"/>
      <c r="O33" s="282">
        <f>G33+L31+M31+N31</f>
        <v>1137.8500000000001</v>
      </c>
      <c r="P33" s="318"/>
      <c r="Q33" s="315"/>
      <c r="R33" s="318"/>
      <c r="S33" s="310"/>
    </row>
    <row r="34" spans="2:20" s="154" customFormat="1" ht="25.5" customHeight="1" x14ac:dyDescent="0.2">
      <c r="B34" s="413" t="s">
        <v>31</v>
      </c>
      <c r="C34" s="311" t="s">
        <v>32</v>
      </c>
      <c r="D34" s="312"/>
      <c r="E34" s="312"/>
      <c r="F34" s="312"/>
      <c r="G34" s="312"/>
      <c r="H34" s="312"/>
      <c r="I34" s="312"/>
      <c r="J34" s="312"/>
      <c r="K34" s="312"/>
      <c r="L34" s="312"/>
      <c r="M34" s="312"/>
      <c r="N34" s="312"/>
      <c r="O34" s="312"/>
      <c r="P34" s="312"/>
      <c r="Q34" s="312"/>
      <c r="R34" s="312"/>
      <c r="S34" s="312"/>
      <c r="T34" s="289"/>
    </row>
    <row r="35" spans="2:20" s="168" customFormat="1" x14ac:dyDescent="0.2">
      <c r="B35" s="218" t="s">
        <v>21</v>
      </c>
      <c r="C35" s="219"/>
      <c r="D35" s="219"/>
      <c r="E35" s="219"/>
      <c r="F35" s="220"/>
      <c r="G35" s="219"/>
      <c r="H35" s="219"/>
      <c r="I35" s="219"/>
      <c r="J35" s="219"/>
      <c r="K35" s="219"/>
      <c r="L35" s="219"/>
      <c r="M35" s="219"/>
      <c r="N35" s="219"/>
      <c r="O35" s="221"/>
      <c r="P35" s="219"/>
      <c r="Q35" s="219"/>
    </row>
    <row r="36" spans="2:20" x14ac:dyDescent="0.2">
      <c r="B36" s="16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</row>
    <row r="37" spans="2:20" ht="24" customHeight="1" x14ac:dyDescent="0.2">
      <c r="B37" s="287" t="s">
        <v>40</v>
      </c>
      <c r="C37" s="223"/>
      <c r="D37" s="223"/>
      <c r="E37" s="223"/>
      <c r="F37" s="222"/>
      <c r="G37" s="222"/>
      <c r="H37" s="222"/>
      <c r="I37" s="222"/>
      <c r="J37" s="222"/>
      <c r="K37" s="222"/>
      <c r="L37" s="222"/>
      <c r="M37" s="222"/>
      <c r="N37" s="222"/>
      <c r="O37" s="222"/>
      <c r="P37" s="222"/>
      <c r="Q37" s="222"/>
      <c r="R37" s="222"/>
      <c r="S37" s="222"/>
    </row>
    <row r="38" spans="2:20" s="23" customFormat="1" ht="15" customHeight="1" x14ac:dyDescent="0.2">
      <c r="B38" s="378" t="s">
        <v>87</v>
      </c>
      <c r="C38" s="379"/>
      <c r="D38" s="380"/>
      <c r="E38" s="380"/>
      <c r="F38" s="381" t="s">
        <v>25</v>
      </c>
      <c r="G38" s="382"/>
      <c r="H38" s="383"/>
      <c r="I38" s="383"/>
      <c r="J38" s="383"/>
      <c r="K38" s="383"/>
      <c r="L38" s="383"/>
      <c r="M38" s="383"/>
      <c r="N38" s="383"/>
      <c r="O38" s="384" t="s">
        <v>38</v>
      </c>
      <c r="P38" s="385"/>
      <c r="Q38" s="386"/>
      <c r="R38" s="386"/>
      <c r="S38" s="387" t="s">
        <v>27</v>
      </c>
    </row>
    <row r="39" spans="2:20" s="23" customFormat="1" ht="15" customHeight="1" x14ac:dyDescent="0.2">
      <c r="B39" s="388" t="s">
        <v>29</v>
      </c>
      <c r="C39" s="389"/>
      <c r="D39" s="390"/>
      <c r="E39" s="390"/>
      <c r="F39" s="391"/>
      <c r="G39" s="392"/>
      <c r="H39" s="393"/>
      <c r="I39" s="393"/>
      <c r="J39" s="393"/>
      <c r="K39" s="393"/>
      <c r="L39" s="393"/>
      <c r="M39" s="393"/>
      <c r="N39" s="393"/>
      <c r="O39" s="394"/>
      <c r="P39" s="395"/>
      <c r="Q39" s="396"/>
      <c r="R39" s="396"/>
      <c r="S39" s="397"/>
    </row>
    <row r="40" spans="2:20" s="100" customFormat="1" ht="15" customHeight="1" x14ac:dyDescent="0.2">
      <c r="B40" s="398" t="s">
        <v>62</v>
      </c>
      <c r="C40" s="399" t="s">
        <v>88</v>
      </c>
      <c r="D40" s="399" t="s">
        <v>14</v>
      </c>
      <c r="E40" s="399" t="s">
        <v>0</v>
      </c>
      <c r="F40" s="400"/>
      <c r="G40" s="401" t="s">
        <v>15</v>
      </c>
      <c r="H40" s="401" t="s">
        <v>16</v>
      </c>
      <c r="I40" s="402" t="s">
        <v>6</v>
      </c>
      <c r="J40" s="401" t="s">
        <v>5</v>
      </c>
      <c r="K40" s="401" t="s">
        <v>1</v>
      </c>
      <c r="L40" s="401" t="s">
        <v>23</v>
      </c>
      <c r="M40" s="403" t="s">
        <v>24</v>
      </c>
      <c r="N40" s="401" t="s">
        <v>47</v>
      </c>
      <c r="O40" s="404"/>
      <c r="P40" s="405" t="s">
        <v>4</v>
      </c>
      <c r="Q40" s="405" t="s">
        <v>2</v>
      </c>
      <c r="R40" s="405" t="s">
        <v>17</v>
      </c>
      <c r="S40" s="406"/>
    </row>
    <row r="41" spans="2:20" s="154" customFormat="1" x14ac:dyDescent="0.2">
      <c r="B41" s="407" t="s">
        <v>66</v>
      </c>
      <c r="C41" s="234"/>
      <c r="D41" s="235"/>
      <c r="E41" s="235"/>
      <c r="F41" s="236"/>
      <c r="G41" s="235"/>
      <c r="H41" s="234"/>
      <c r="I41" s="235"/>
      <c r="J41" s="235"/>
      <c r="K41" s="235"/>
      <c r="L41" s="235"/>
      <c r="M41" s="235"/>
      <c r="N41" s="235"/>
      <c r="O41" s="237"/>
      <c r="P41" s="234"/>
      <c r="Q41" s="235"/>
      <c r="R41" s="205"/>
      <c r="S41" s="205"/>
    </row>
    <row r="42" spans="2:20" s="154" customFormat="1" x14ac:dyDescent="0.2">
      <c r="B42" s="408" t="s">
        <v>22</v>
      </c>
      <c r="C42" s="317">
        <f>ROUND(B15*C153,6)</f>
        <v>0.50923300000000005</v>
      </c>
      <c r="D42" s="317">
        <f>ROUND(B15*C154,6)</f>
        <v>2.9033E-2</v>
      </c>
      <c r="E42" s="317">
        <f>C155</f>
        <v>7.9459999999999999E-3</v>
      </c>
      <c r="F42" s="334">
        <f>SUM(C42:E47)</f>
        <v>0.54621200000000003</v>
      </c>
      <c r="G42" s="316" t="s">
        <v>26</v>
      </c>
      <c r="H42" s="238">
        <f t="shared" ref="H42:H47" si="2">D160</f>
        <v>0</v>
      </c>
      <c r="I42" s="317">
        <f>ROUND(B15*D166,6)</f>
        <v>0.14469000000000001</v>
      </c>
      <c r="J42" s="317">
        <f>C167</f>
        <v>1.186E-3</v>
      </c>
      <c r="K42" s="317">
        <f>C168</f>
        <v>1.4455000000000001E-2</v>
      </c>
      <c r="L42" s="316" t="s">
        <v>26</v>
      </c>
      <c r="M42" s="316" t="s">
        <v>26</v>
      </c>
      <c r="N42" s="316" t="s">
        <v>26</v>
      </c>
      <c r="O42" s="237">
        <f>H42+I42+J42+K42</f>
        <v>0.160331</v>
      </c>
      <c r="P42" s="332">
        <f>C174</f>
        <v>1.2695E-2</v>
      </c>
      <c r="Q42" s="239">
        <f t="shared" ref="Q42:Q47" si="3">C175</f>
        <v>0</v>
      </c>
      <c r="R42" s="317">
        <f>C181</f>
        <v>7.2920000000000007E-3</v>
      </c>
      <c r="S42" s="200">
        <f>+P42+Q42+R42</f>
        <v>1.9987000000000001E-2</v>
      </c>
    </row>
    <row r="43" spans="2:20" s="154" customFormat="1" x14ac:dyDescent="0.2">
      <c r="B43" s="408" t="s">
        <v>46</v>
      </c>
      <c r="C43" s="317"/>
      <c r="D43" s="317"/>
      <c r="E43" s="317"/>
      <c r="F43" s="334"/>
      <c r="G43" s="316"/>
      <c r="H43" s="238">
        <f t="shared" si="2"/>
        <v>6.9823999999999997E-2</v>
      </c>
      <c r="I43" s="317"/>
      <c r="J43" s="317"/>
      <c r="K43" s="317"/>
      <c r="L43" s="316"/>
      <c r="M43" s="316"/>
      <c r="N43" s="316"/>
      <c r="O43" s="237">
        <f>H43+I42+J42+K42</f>
        <v>0.230155</v>
      </c>
      <c r="P43" s="332"/>
      <c r="Q43" s="239">
        <f t="shared" si="3"/>
        <v>4.6199999999999998E-2</v>
      </c>
      <c r="R43" s="317"/>
      <c r="S43" s="200">
        <f>+P42+Q43+R42</f>
        <v>6.6186999999999996E-2</v>
      </c>
    </row>
    <row r="44" spans="2:20" s="154" customFormat="1" x14ac:dyDescent="0.2">
      <c r="B44" s="408" t="s">
        <v>8</v>
      </c>
      <c r="C44" s="317"/>
      <c r="D44" s="317"/>
      <c r="E44" s="317"/>
      <c r="F44" s="334"/>
      <c r="G44" s="316"/>
      <c r="H44" s="238">
        <f t="shared" si="2"/>
        <v>6.3909000000000007E-2</v>
      </c>
      <c r="I44" s="317"/>
      <c r="J44" s="317"/>
      <c r="K44" s="317"/>
      <c r="L44" s="316"/>
      <c r="M44" s="316"/>
      <c r="N44" s="316"/>
      <c r="O44" s="237">
        <f>H44+I42+J42+K42</f>
        <v>0.22424000000000002</v>
      </c>
      <c r="P44" s="332"/>
      <c r="Q44" s="239">
        <f t="shared" si="3"/>
        <v>2.7300000000000001E-2</v>
      </c>
      <c r="R44" s="317"/>
      <c r="S44" s="200">
        <f>+P42+Q44+R42</f>
        <v>4.7287000000000003E-2</v>
      </c>
    </row>
    <row r="45" spans="2:20" s="154" customFormat="1" x14ac:dyDescent="0.2">
      <c r="B45" s="408" t="s">
        <v>9</v>
      </c>
      <c r="C45" s="317"/>
      <c r="D45" s="317"/>
      <c r="E45" s="317"/>
      <c r="F45" s="334"/>
      <c r="G45" s="316"/>
      <c r="H45" s="238">
        <f t="shared" si="2"/>
        <v>6.4177999999999999E-2</v>
      </c>
      <c r="I45" s="317"/>
      <c r="J45" s="317"/>
      <c r="K45" s="317"/>
      <c r="L45" s="316"/>
      <c r="M45" s="316"/>
      <c r="N45" s="316"/>
      <c r="O45" s="237">
        <f>H45+I42+J42+K42</f>
        <v>0.22450899999999999</v>
      </c>
      <c r="P45" s="332"/>
      <c r="Q45" s="239">
        <f t="shared" si="3"/>
        <v>2.2100000000000002E-2</v>
      </c>
      <c r="R45" s="317"/>
      <c r="S45" s="200">
        <f>+P42+Q45+R42</f>
        <v>4.2086999999999999E-2</v>
      </c>
    </row>
    <row r="46" spans="2:20" s="154" customFormat="1" x14ac:dyDescent="0.2">
      <c r="B46" s="408" t="s">
        <v>10</v>
      </c>
      <c r="C46" s="317"/>
      <c r="D46" s="317"/>
      <c r="E46" s="317"/>
      <c r="F46" s="334"/>
      <c r="G46" s="316"/>
      <c r="H46" s="238">
        <f t="shared" si="2"/>
        <v>4.7953999999999997E-2</v>
      </c>
      <c r="I46" s="317"/>
      <c r="J46" s="317"/>
      <c r="K46" s="317"/>
      <c r="L46" s="316"/>
      <c r="M46" s="316"/>
      <c r="N46" s="316"/>
      <c r="O46" s="237">
        <f>H46+I42+J42+K42</f>
        <v>0.208285</v>
      </c>
      <c r="P46" s="332"/>
      <c r="Q46" s="239">
        <f t="shared" si="3"/>
        <v>1.5800000000000002E-2</v>
      </c>
      <c r="R46" s="317"/>
      <c r="S46" s="200">
        <f>+P42+Q46+R42</f>
        <v>3.5786999999999999E-2</v>
      </c>
    </row>
    <row r="47" spans="2:20" s="154" customFormat="1" x14ac:dyDescent="0.2">
      <c r="B47" s="408" t="s">
        <v>11</v>
      </c>
      <c r="C47" s="318"/>
      <c r="D47" s="318"/>
      <c r="E47" s="318"/>
      <c r="F47" s="335"/>
      <c r="G47" s="319"/>
      <c r="H47" s="238">
        <f t="shared" si="2"/>
        <v>2.4291E-2</v>
      </c>
      <c r="I47" s="318"/>
      <c r="J47" s="318"/>
      <c r="K47" s="318"/>
      <c r="L47" s="319"/>
      <c r="M47" s="319"/>
      <c r="N47" s="319"/>
      <c r="O47" s="237">
        <f>H47+I42+J42+K42</f>
        <v>0.18462200000000001</v>
      </c>
      <c r="P47" s="333"/>
      <c r="Q47" s="240">
        <f t="shared" si="3"/>
        <v>6.6E-3</v>
      </c>
      <c r="R47" s="318"/>
      <c r="S47" s="200">
        <f>+P42+Q47+R42</f>
        <v>2.6587E-2</v>
      </c>
    </row>
    <row r="48" spans="2:20" s="154" customFormat="1" x14ac:dyDescent="0.2">
      <c r="B48" s="409" t="s">
        <v>28</v>
      </c>
      <c r="C48" s="209"/>
      <c r="D48" s="241"/>
      <c r="E48" s="209"/>
      <c r="F48" s="212"/>
      <c r="G48" s="242"/>
      <c r="H48" s="209"/>
      <c r="I48" s="210"/>
      <c r="J48" s="209"/>
      <c r="K48" s="209"/>
      <c r="L48" s="209"/>
      <c r="M48" s="209"/>
      <c r="N48" s="209"/>
      <c r="O48" s="212"/>
      <c r="P48" s="209"/>
      <c r="Q48" s="210"/>
      <c r="R48" s="211"/>
      <c r="S48" s="211"/>
    </row>
    <row r="49" spans="2:34" s="154" customFormat="1" x14ac:dyDescent="0.2">
      <c r="B49" s="410" t="s">
        <v>20</v>
      </c>
      <c r="C49" s="316" t="s">
        <v>26</v>
      </c>
      <c r="D49" s="316" t="s">
        <v>26</v>
      </c>
      <c r="E49" s="314">
        <f>D155</f>
        <v>58.93</v>
      </c>
      <c r="F49" s="309">
        <f>SUM(C49:E51)</f>
        <v>58.93</v>
      </c>
      <c r="G49" s="214">
        <f>D157</f>
        <v>67.39</v>
      </c>
      <c r="H49" s="316" t="s">
        <v>26</v>
      </c>
      <c r="I49" s="316" t="s">
        <v>26</v>
      </c>
      <c r="J49" s="316" t="s">
        <v>26</v>
      </c>
      <c r="K49" s="316" t="s">
        <v>26</v>
      </c>
      <c r="L49" s="314">
        <f>D169</f>
        <v>-0.25</v>
      </c>
      <c r="M49" s="314">
        <f>D170</f>
        <v>0.06</v>
      </c>
      <c r="N49" s="314">
        <f>D171</f>
        <v>0</v>
      </c>
      <c r="O49" s="215">
        <f>G49+L49+M49+N49</f>
        <v>67.2</v>
      </c>
      <c r="P49" s="316" t="s">
        <v>26</v>
      </c>
      <c r="Q49" s="314">
        <f>D175</f>
        <v>-23.13</v>
      </c>
      <c r="R49" s="316" t="s">
        <v>26</v>
      </c>
      <c r="S49" s="309">
        <f>Q49</f>
        <v>-23.13</v>
      </c>
    </row>
    <row r="50" spans="2:34" s="154" customFormat="1" x14ac:dyDescent="0.2">
      <c r="B50" s="411" t="s">
        <v>18</v>
      </c>
      <c r="C50" s="317"/>
      <c r="D50" s="317"/>
      <c r="E50" s="314"/>
      <c r="F50" s="309"/>
      <c r="G50" s="214">
        <f>D158</f>
        <v>469.74</v>
      </c>
      <c r="H50" s="317"/>
      <c r="I50" s="317"/>
      <c r="J50" s="317"/>
      <c r="K50" s="317"/>
      <c r="L50" s="314"/>
      <c r="M50" s="314"/>
      <c r="N50" s="314"/>
      <c r="O50" s="281">
        <f>G50+L49+M49+N49</f>
        <v>469.55</v>
      </c>
      <c r="P50" s="317"/>
      <c r="Q50" s="314"/>
      <c r="R50" s="317"/>
      <c r="S50" s="309"/>
    </row>
    <row r="51" spans="2:34" s="154" customFormat="1" x14ac:dyDescent="0.2">
      <c r="B51" s="412" t="s">
        <v>19</v>
      </c>
      <c r="C51" s="318"/>
      <c r="D51" s="318"/>
      <c r="E51" s="315"/>
      <c r="F51" s="310"/>
      <c r="G51" s="217">
        <f>D159</f>
        <v>975.12000000000012</v>
      </c>
      <c r="H51" s="318"/>
      <c r="I51" s="318"/>
      <c r="J51" s="318"/>
      <c r="K51" s="318"/>
      <c r="L51" s="315"/>
      <c r="M51" s="315"/>
      <c r="N51" s="315"/>
      <c r="O51" s="282">
        <f>G51+L49+M49+N49</f>
        <v>974.93000000000006</v>
      </c>
      <c r="P51" s="318"/>
      <c r="Q51" s="315"/>
      <c r="R51" s="318"/>
      <c r="S51" s="310"/>
    </row>
    <row r="52" spans="2:34" s="154" customFormat="1" ht="25.5" customHeight="1" x14ac:dyDescent="0.2">
      <c r="B52" s="413" t="s">
        <v>31</v>
      </c>
      <c r="C52" s="311" t="s">
        <v>32</v>
      </c>
      <c r="D52" s="312"/>
      <c r="E52" s="312"/>
      <c r="F52" s="312"/>
      <c r="G52" s="312"/>
      <c r="H52" s="312"/>
      <c r="I52" s="312"/>
      <c r="J52" s="312"/>
      <c r="K52" s="312"/>
      <c r="L52" s="312"/>
      <c r="M52" s="312"/>
      <c r="N52" s="312"/>
      <c r="O52" s="312"/>
      <c r="P52" s="312"/>
      <c r="Q52" s="312"/>
      <c r="R52" s="312"/>
      <c r="S52" s="312"/>
      <c r="T52" s="289"/>
    </row>
    <row r="53" spans="2:34" s="154" customFormat="1" x14ac:dyDescent="0.2">
      <c r="B53" s="243" t="s">
        <v>21</v>
      </c>
      <c r="C53" s="244"/>
      <c r="D53" s="244"/>
      <c r="E53" s="244"/>
      <c r="F53" s="245"/>
      <c r="G53" s="244"/>
      <c r="H53" s="244"/>
      <c r="I53" s="244"/>
      <c r="J53" s="244"/>
      <c r="K53" s="244"/>
      <c r="L53" s="244"/>
      <c r="M53" s="244"/>
      <c r="N53" s="244"/>
      <c r="O53" s="245"/>
      <c r="P53" s="244"/>
      <c r="Q53" s="244"/>
    </row>
    <row r="54" spans="2:34" s="163" customFormat="1" x14ac:dyDescent="0.2">
      <c r="B54" s="246"/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AB54" s="164"/>
      <c r="AC54" s="164"/>
      <c r="AD54" s="164"/>
      <c r="AE54" s="164"/>
      <c r="AF54" s="164"/>
      <c r="AG54" s="164"/>
      <c r="AH54" s="164"/>
    </row>
    <row r="55" spans="2:34" s="163" customFormat="1" ht="24" customHeight="1" x14ac:dyDescent="0.2">
      <c r="B55" s="287" t="s">
        <v>41</v>
      </c>
      <c r="C55" s="247"/>
      <c r="D55" s="247"/>
      <c r="E55" s="247"/>
      <c r="F55" s="248"/>
      <c r="G55" s="247"/>
      <c r="H55" s="247"/>
      <c r="I55" s="247"/>
      <c r="J55" s="247"/>
      <c r="K55" s="247"/>
      <c r="L55" s="247"/>
      <c r="M55" s="247"/>
      <c r="N55" s="247"/>
      <c r="O55" s="248"/>
      <c r="P55" s="247"/>
      <c r="Q55" s="247"/>
      <c r="AB55" s="164"/>
      <c r="AC55" s="164"/>
      <c r="AD55" s="164"/>
      <c r="AE55" s="164"/>
      <c r="AF55" s="164"/>
      <c r="AG55" s="164"/>
      <c r="AH55" s="164"/>
    </row>
    <row r="56" spans="2:34" s="23" customFormat="1" ht="15" customHeight="1" x14ac:dyDescent="0.2">
      <c r="B56" s="378" t="s">
        <v>61</v>
      </c>
      <c r="C56" s="379"/>
      <c r="D56" s="380"/>
      <c r="E56" s="380"/>
      <c r="F56" s="381" t="s">
        <v>25</v>
      </c>
      <c r="G56" s="382"/>
      <c r="H56" s="383"/>
      <c r="I56" s="383"/>
      <c r="J56" s="383"/>
      <c r="K56" s="383"/>
      <c r="L56" s="383"/>
      <c r="M56" s="383"/>
      <c r="N56" s="383"/>
      <c r="O56" s="384" t="s">
        <v>38</v>
      </c>
      <c r="P56" s="385"/>
      <c r="Q56" s="386"/>
      <c r="R56" s="386"/>
      <c r="S56" s="387" t="s">
        <v>27</v>
      </c>
    </row>
    <row r="57" spans="2:34" s="23" customFormat="1" ht="15" customHeight="1" x14ac:dyDescent="0.2">
      <c r="B57" s="388" t="s">
        <v>33</v>
      </c>
      <c r="C57" s="389"/>
      <c r="D57" s="390"/>
      <c r="E57" s="390"/>
      <c r="F57" s="391"/>
      <c r="G57" s="392"/>
      <c r="H57" s="393"/>
      <c r="I57" s="393"/>
      <c r="J57" s="393"/>
      <c r="K57" s="393"/>
      <c r="L57" s="393"/>
      <c r="M57" s="393"/>
      <c r="N57" s="393"/>
      <c r="O57" s="394"/>
      <c r="P57" s="395"/>
      <c r="Q57" s="396"/>
      <c r="R57" s="396"/>
      <c r="S57" s="397"/>
    </row>
    <row r="58" spans="2:34" s="100" customFormat="1" ht="15" customHeight="1" x14ac:dyDescent="0.2">
      <c r="B58" s="398" t="s">
        <v>82</v>
      </c>
      <c r="C58" s="399" t="s">
        <v>56</v>
      </c>
      <c r="D58" s="399" t="s">
        <v>14</v>
      </c>
      <c r="E58" s="399" t="s">
        <v>0</v>
      </c>
      <c r="F58" s="400"/>
      <c r="G58" s="401" t="s">
        <v>15</v>
      </c>
      <c r="H58" s="401" t="s">
        <v>16</v>
      </c>
      <c r="I58" s="402" t="s">
        <v>6</v>
      </c>
      <c r="J58" s="401" t="s">
        <v>5</v>
      </c>
      <c r="K58" s="401" t="s">
        <v>1</v>
      </c>
      <c r="L58" s="401" t="s">
        <v>23</v>
      </c>
      <c r="M58" s="403" t="s">
        <v>24</v>
      </c>
      <c r="N58" s="401" t="s">
        <v>47</v>
      </c>
      <c r="O58" s="404"/>
      <c r="P58" s="405" t="s">
        <v>4</v>
      </c>
      <c r="Q58" s="405" t="s">
        <v>2</v>
      </c>
      <c r="R58" s="405" t="s">
        <v>17</v>
      </c>
      <c r="S58" s="406"/>
    </row>
    <row r="59" spans="2:34" s="154" customFormat="1" x14ac:dyDescent="0.2">
      <c r="B59" s="407" t="s">
        <v>66</v>
      </c>
      <c r="C59" s="203"/>
      <c r="D59" s="201"/>
      <c r="E59" s="201"/>
      <c r="F59" s="252"/>
      <c r="G59" s="201"/>
      <c r="H59" s="203"/>
      <c r="I59" s="201"/>
      <c r="J59" s="201"/>
      <c r="K59" s="201"/>
      <c r="L59" s="201"/>
      <c r="M59" s="201"/>
      <c r="N59" s="201"/>
      <c r="O59" s="200"/>
      <c r="P59" s="203"/>
      <c r="Q59" s="201"/>
      <c r="R59" s="205"/>
      <c r="S59" s="205"/>
    </row>
    <row r="60" spans="2:34" s="154" customFormat="1" x14ac:dyDescent="0.2">
      <c r="B60" s="408" t="s">
        <v>22</v>
      </c>
      <c r="C60" s="317">
        <f>ROUND(B15*C153,6)</f>
        <v>0.50923300000000005</v>
      </c>
      <c r="D60" s="317">
        <f>ROUND(B15*C154,6)</f>
        <v>2.9033E-2</v>
      </c>
      <c r="E60" s="317">
        <f>C155</f>
        <v>7.9459999999999999E-3</v>
      </c>
      <c r="F60" s="326">
        <f>SUM(C60:E65)</f>
        <v>0.54621200000000003</v>
      </c>
      <c r="G60" s="316" t="s">
        <v>26</v>
      </c>
      <c r="H60" s="253">
        <f t="shared" ref="H60:H65" si="4">E160</f>
        <v>0</v>
      </c>
      <c r="I60" s="317">
        <f>ROUND(B15*E166,6)</f>
        <v>0.14469000000000001</v>
      </c>
      <c r="J60" s="317">
        <f>C167</f>
        <v>1.186E-3</v>
      </c>
      <c r="K60" s="317">
        <f>C168</f>
        <v>1.4455000000000001E-2</v>
      </c>
      <c r="L60" s="316" t="s">
        <v>26</v>
      </c>
      <c r="M60" s="316" t="s">
        <v>26</v>
      </c>
      <c r="N60" s="316" t="s">
        <v>26</v>
      </c>
      <c r="O60" s="200">
        <f>H60+I60+J60+K60</f>
        <v>0.160331</v>
      </c>
      <c r="P60" s="332">
        <f>C174</f>
        <v>1.2695E-2</v>
      </c>
      <c r="Q60" s="206">
        <f t="shared" ref="Q60:Q65" si="5">C175</f>
        <v>0</v>
      </c>
      <c r="R60" s="317">
        <f>C181</f>
        <v>7.2920000000000007E-3</v>
      </c>
      <c r="S60" s="200">
        <f>+P60+Q60+R60</f>
        <v>1.9987000000000001E-2</v>
      </c>
    </row>
    <row r="61" spans="2:34" s="154" customFormat="1" x14ac:dyDescent="0.2">
      <c r="B61" s="408" t="s">
        <v>46</v>
      </c>
      <c r="C61" s="317"/>
      <c r="D61" s="317"/>
      <c r="E61" s="317"/>
      <c r="F61" s="326"/>
      <c r="G61" s="316"/>
      <c r="H61" s="253">
        <f t="shared" si="4"/>
        <v>9.5524999999999999E-2</v>
      </c>
      <c r="I61" s="317"/>
      <c r="J61" s="317"/>
      <c r="K61" s="317"/>
      <c r="L61" s="316"/>
      <c r="M61" s="316"/>
      <c r="N61" s="316"/>
      <c r="O61" s="200">
        <f>H61+I60+J60+K60</f>
        <v>0.25585600000000003</v>
      </c>
      <c r="P61" s="332"/>
      <c r="Q61" s="206">
        <f t="shared" si="5"/>
        <v>4.6199999999999998E-2</v>
      </c>
      <c r="R61" s="317"/>
      <c r="S61" s="200">
        <f>+P60+Q61+R60</f>
        <v>6.6186999999999996E-2</v>
      </c>
    </row>
    <row r="62" spans="2:34" s="154" customFormat="1" x14ac:dyDescent="0.2">
      <c r="B62" s="408" t="s">
        <v>8</v>
      </c>
      <c r="C62" s="317"/>
      <c r="D62" s="317"/>
      <c r="E62" s="317"/>
      <c r="F62" s="326"/>
      <c r="G62" s="316"/>
      <c r="H62" s="253">
        <f t="shared" si="4"/>
        <v>8.7431999999999996E-2</v>
      </c>
      <c r="I62" s="317"/>
      <c r="J62" s="317"/>
      <c r="K62" s="317"/>
      <c r="L62" s="316"/>
      <c r="M62" s="316"/>
      <c r="N62" s="316"/>
      <c r="O62" s="200">
        <f>H62+I60+J60+K60</f>
        <v>0.24776299999999998</v>
      </c>
      <c r="P62" s="332"/>
      <c r="Q62" s="206">
        <f t="shared" si="5"/>
        <v>2.7300000000000001E-2</v>
      </c>
      <c r="R62" s="317"/>
      <c r="S62" s="200">
        <f>+P60+Q62+R60</f>
        <v>4.7287000000000003E-2</v>
      </c>
    </row>
    <row r="63" spans="2:34" s="154" customFormat="1" x14ac:dyDescent="0.2">
      <c r="B63" s="408" t="s">
        <v>9</v>
      </c>
      <c r="C63" s="317"/>
      <c r="D63" s="317"/>
      <c r="E63" s="317"/>
      <c r="F63" s="326"/>
      <c r="G63" s="316"/>
      <c r="H63" s="253">
        <f t="shared" si="4"/>
        <v>8.7799999999999989E-2</v>
      </c>
      <c r="I63" s="317"/>
      <c r="J63" s="317"/>
      <c r="K63" s="317"/>
      <c r="L63" s="316"/>
      <c r="M63" s="316"/>
      <c r="N63" s="316"/>
      <c r="O63" s="200">
        <f>H63+I60+J60+K60</f>
        <v>0.24813099999999999</v>
      </c>
      <c r="P63" s="332"/>
      <c r="Q63" s="206">
        <f t="shared" si="5"/>
        <v>2.2100000000000002E-2</v>
      </c>
      <c r="R63" s="317"/>
      <c r="S63" s="200">
        <f>+P60+Q63+R60</f>
        <v>4.2086999999999999E-2</v>
      </c>
    </row>
    <row r="64" spans="2:34" s="154" customFormat="1" x14ac:dyDescent="0.2">
      <c r="B64" s="408" t="s">
        <v>10</v>
      </c>
      <c r="C64" s="317"/>
      <c r="D64" s="317"/>
      <c r="E64" s="317"/>
      <c r="F64" s="326"/>
      <c r="G64" s="316"/>
      <c r="H64" s="253">
        <f t="shared" si="4"/>
        <v>6.5604999999999997E-2</v>
      </c>
      <c r="I64" s="317"/>
      <c r="J64" s="317"/>
      <c r="K64" s="317"/>
      <c r="L64" s="316"/>
      <c r="M64" s="316"/>
      <c r="N64" s="316"/>
      <c r="O64" s="200">
        <f>H64+I60+J60+K60</f>
        <v>0.225936</v>
      </c>
      <c r="P64" s="332"/>
      <c r="Q64" s="206">
        <f t="shared" si="5"/>
        <v>1.5800000000000002E-2</v>
      </c>
      <c r="R64" s="317"/>
      <c r="S64" s="200">
        <f>+P60+Q64+R60</f>
        <v>3.5786999999999999E-2</v>
      </c>
    </row>
    <row r="65" spans="2:20" s="154" customFormat="1" x14ac:dyDescent="0.2">
      <c r="B65" s="408" t="s">
        <v>11</v>
      </c>
      <c r="C65" s="318"/>
      <c r="D65" s="318"/>
      <c r="E65" s="318"/>
      <c r="F65" s="327"/>
      <c r="G65" s="319"/>
      <c r="H65" s="253">
        <f t="shared" si="4"/>
        <v>3.3231000000000004E-2</v>
      </c>
      <c r="I65" s="318"/>
      <c r="J65" s="318"/>
      <c r="K65" s="318"/>
      <c r="L65" s="319"/>
      <c r="M65" s="319"/>
      <c r="N65" s="319"/>
      <c r="O65" s="200">
        <f>H65+I60+J60+K60</f>
        <v>0.19356200000000001</v>
      </c>
      <c r="P65" s="333"/>
      <c r="Q65" s="208">
        <f t="shared" si="5"/>
        <v>6.6E-3</v>
      </c>
      <c r="R65" s="318"/>
      <c r="S65" s="200">
        <f>+P60+Q65+R60</f>
        <v>2.6587E-2</v>
      </c>
    </row>
    <row r="66" spans="2:20" s="154" customFormat="1" x14ac:dyDescent="0.2">
      <c r="B66" s="409" t="s">
        <v>28</v>
      </c>
      <c r="C66" s="209"/>
      <c r="D66" s="210"/>
      <c r="E66" s="209"/>
      <c r="F66" s="212"/>
      <c r="G66" s="242"/>
      <c r="H66" s="209"/>
      <c r="I66" s="210"/>
      <c r="J66" s="209"/>
      <c r="K66" s="209"/>
      <c r="L66" s="209"/>
      <c r="M66" s="209"/>
      <c r="N66" s="209"/>
      <c r="O66" s="212"/>
      <c r="P66" s="209"/>
      <c r="Q66" s="210"/>
      <c r="R66" s="211"/>
      <c r="S66" s="211"/>
    </row>
    <row r="67" spans="2:20" s="154" customFormat="1" x14ac:dyDescent="0.2">
      <c r="B67" s="410" t="s">
        <v>20</v>
      </c>
      <c r="C67" s="316" t="s">
        <v>26</v>
      </c>
      <c r="D67" s="316" t="s">
        <v>26</v>
      </c>
      <c r="E67" s="314">
        <f>D155</f>
        <v>58.93</v>
      </c>
      <c r="F67" s="309">
        <f>SUM(C67:E69)</f>
        <v>58.93</v>
      </c>
      <c r="G67" s="214">
        <f>E157</f>
        <v>73.39</v>
      </c>
      <c r="H67" s="316" t="s">
        <v>26</v>
      </c>
      <c r="I67" s="316" t="s">
        <v>26</v>
      </c>
      <c r="J67" s="316" t="s">
        <v>26</v>
      </c>
      <c r="K67" s="316" t="s">
        <v>26</v>
      </c>
      <c r="L67" s="314">
        <f>E169</f>
        <v>0</v>
      </c>
      <c r="M67" s="314">
        <f>E170</f>
        <v>0</v>
      </c>
      <c r="N67" s="314">
        <f>E171</f>
        <v>0</v>
      </c>
      <c r="O67" s="215">
        <f>G67+L67+M67+N67</f>
        <v>73.39</v>
      </c>
      <c r="P67" s="316" t="s">
        <v>26</v>
      </c>
      <c r="Q67" s="314">
        <f>D175</f>
        <v>-23.13</v>
      </c>
      <c r="R67" s="316" t="s">
        <v>26</v>
      </c>
      <c r="S67" s="309">
        <f>Q67</f>
        <v>-23.13</v>
      </c>
    </row>
    <row r="68" spans="2:20" s="154" customFormat="1" x14ac:dyDescent="0.2">
      <c r="B68" s="411" t="s">
        <v>18</v>
      </c>
      <c r="C68" s="317"/>
      <c r="D68" s="317"/>
      <c r="E68" s="314"/>
      <c r="F68" s="309"/>
      <c r="G68" s="214">
        <f>E158</f>
        <v>468.45000000000005</v>
      </c>
      <c r="H68" s="317"/>
      <c r="I68" s="317"/>
      <c r="J68" s="317"/>
      <c r="K68" s="317"/>
      <c r="L68" s="314"/>
      <c r="M68" s="314"/>
      <c r="N68" s="314"/>
      <c r="O68" s="281">
        <f>G68+L67+M67+N67</f>
        <v>468.45000000000005</v>
      </c>
      <c r="P68" s="317"/>
      <c r="Q68" s="314"/>
      <c r="R68" s="317"/>
      <c r="S68" s="309"/>
    </row>
    <row r="69" spans="2:20" s="154" customFormat="1" x14ac:dyDescent="0.2">
      <c r="B69" s="412" t="s">
        <v>19</v>
      </c>
      <c r="C69" s="318"/>
      <c r="D69" s="318"/>
      <c r="E69" s="315"/>
      <c r="F69" s="310"/>
      <c r="G69" s="217">
        <f>E159</f>
        <v>1152.93</v>
      </c>
      <c r="H69" s="318"/>
      <c r="I69" s="318"/>
      <c r="J69" s="318"/>
      <c r="K69" s="318"/>
      <c r="L69" s="315"/>
      <c r="M69" s="315"/>
      <c r="N69" s="315"/>
      <c r="O69" s="282">
        <f>G69+L67+M67+N67</f>
        <v>1152.93</v>
      </c>
      <c r="P69" s="318"/>
      <c r="Q69" s="315"/>
      <c r="R69" s="318"/>
      <c r="S69" s="310"/>
    </row>
    <row r="70" spans="2:20" s="154" customFormat="1" ht="25.5" customHeight="1" x14ac:dyDescent="0.2">
      <c r="B70" s="413" t="s">
        <v>31</v>
      </c>
      <c r="C70" s="311" t="s">
        <v>32</v>
      </c>
      <c r="D70" s="312"/>
      <c r="E70" s="312"/>
      <c r="F70" s="312"/>
      <c r="G70" s="312"/>
      <c r="H70" s="312"/>
      <c r="I70" s="312"/>
      <c r="J70" s="312"/>
      <c r="K70" s="312"/>
      <c r="L70" s="312"/>
      <c r="M70" s="312"/>
      <c r="N70" s="312"/>
      <c r="O70" s="312"/>
      <c r="P70" s="312"/>
      <c r="Q70" s="312"/>
      <c r="R70" s="312"/>
      <c r="S70" s="312"/>
      <c r="T70" s="289"/>
    </row>
    <row r="71" spans="2:20" s="154" customFormat="1" x14ac:dyDescent="0.2">
      <c r="B71" s="243" t="s">
        <v>21</v>
      </c>
      <c r="C71" s="244"/>
      <c r="D71" s="244"/>
      <c r="E71" s="244"/>
      <c r="F71" s="245"/>
      <c r="G71" s="244"/>
      <c r="H71" s="244"/>
      <c r="I71" s="244"/>
      <c r="J71" s="244"/>
      <c r="K71" s="244"/>
      <c r="L71" s="244"/>
      <c r="M71" s="244"/>
      <c r="N71" s="244"/>
      <c r="O71" s="245"/>
      <c r="P71" s="244"/>
      <c r="Q71" s="244"/>
    </row>
    <row r="72" spans="2:20" x14ac:dyDescent="0.2">
      <c r="B72" s="163"/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</row>
    <row r="73" spans="2:20" ht="24" customHeight="1" x14ac:dyDescent="0.2">
      <c r="B73" s="287" t="s">
        <v>42</v>
      </c>
      <c r="F73" s="222"/>
      <c r="G73" s="222"/>
      <c r="H73" s="222"/>
      <c r="I73" s="222"/>
      <c r="J73" s="222"/>
      <c r="K73" s="222"/>
      <c r="L73" s="222"/>
      <c r="M73" s="222"/>
      <c r="N73" s="222"/>
      <c r="O73" s="222"/>
      <c r="P73" s="222"/>
      <c r="Q73" s="222"/>
      <c r="R73" s="222"/>
      <c r="S73" s="222"/>
    </row>
    <row r="74" spans="2:20" s="23" customFormat="1" ht="15" customHeight="1" x14ac:dyDescent="0.2">
      <c r="B74" s="378" t="s">
        <v>61</v>
      </c>
      <c r="C74" s="379"/>
      <c r="D74" s="380"/>
      <c r="E74" s="380"/>
      <c r="F74" s="381" t="s">
        <v>25</v>
      </c>
      <c r="G74" s="382"/>
      <c r="H74" s="383"/>
      <c r="I74" s="383"/>
      <c r="J74" s="383"/>
      <c r="K74" s="383"/>
      <c r="L74" s="383"/>
      <c r="M74" s="383"/>
      <c r="N74" s="383"/>
      <c r="O74" s="384" t="s">
        <v>38</v>
      </c>
      <c r="P74" s="385"/>
      <c r="Q74" s="386"/>
      <c r="R74" s="386"/>
      <c r="S74" s="387" t="s">
        <v>27</v>
      </c>
    </row>
    <row r="75" spans="2:20" s="23" customFormat="1" ht="15" customHeight="1" x14ac:dyDescent="0.2">
      <c r="B75" s="388" t="s">
        <v>34</v>
      </c>
      <c r="C75" s="389"/>
      <c r="D75" s="390"/>
      <c r="E75" s="390"/>
      <c r="F75" s="391"/>
      <c r="G75" s="392"/>
      <c r="H75" s="393"/>
      <c r="I75" s="393"/>
      <c r="J75" s="393"/>
      <c r="K75" s="393"/>
      <c r="L75" s="393"/>
      <c r="M75" s="393"/>
      <c r="N75" s="393"/>
      <c r="O75" s="394"/>
      <c r="P75" s="395"/>
      <c r="Q75" s="396"/>
      <c r="R75" s="396"/>
      <c r="S75" s="397"/>
    </row>
    <row r="76" spans="2:20" s="100" customFormat="1" ht="15" customHeight="1" x14ac:dyDescent="0.2">
      <c r="B76" s="398" t="s">
        <v>82</v>
      </c>
      <c r="C76" s="399" t="s">
        <v>56</v>
      </c>
      <c r="D76" s="399" t="s">
        <v>14</v>
      </c>
      <c r="E76" s="399" t="s">
        <v>0</v>
      </c>
      <c r="F76" s="400"/>
      <c r="G76" s="401" t="s">
        <v>15</v>
      </c>
      <c r="H76" s="401" t="s">
        <v>16</v>
      </c>
      <c r="I76" s="402" t="s">
        <v>6</v>
      </c>
      <c r="J76" s="401" t="s">
        <v>5</v>
      </c>
      <c r="K76" s="401" t="s">
        <v>1</v>
      </c>
      <c r="L76" s="401" t="s">
        <v>23</v>
      </c>
      <c r="M76" s="403" t="s">
        <v>24</v>
      </c>
      <c r="N76" s="401" t="s">
        <v>47</v>
      </c>
      <c r="O76" s="404"/>
      <c r="P76" s="405" t="s">
        <v>4</v>
      </c>
      <c r="Q76" s="405" t="s">
        <v>2</v>
      </c>
      <c r="R76" s="405" t="s">
        <v>17</v>
      </c>
      <c r="S76" s="406"/>
    </row>
    <row r="77" spans="2:20" s="154" customFormat="1" x14ac:dyDescent="0.2">
      <c r="B77" s="407" t="s">
        <v>66</v>
      </c>
      <c r="C77" s="203"/>
      <c r="D77" s="201"/>
      <c r="E77" s="201"/>
      <c r="F77" s="252"/>
      <c r="G77" s="201"/>
      <c r="H77" s="203"/>
      <c r="I77" s="201"/>
      <c r="J77" s="201"/>
      <c r="K77" s="201"/>
      <c r="L77" s="201"/>
      <c r="M77" s="201"/>
      <c r="N77" s="201"/>
      <c r="O77" s="200"/>
      <c r="P77" s="203"/>
      <c r="Q77" s="201"/>
      <c r="R77" s="205"/>
      <c r="S77" s="205"/>
    </row>
    <row r="78" spans="2:20" s="154" customFormat="1" x14ac:dyDescent="0.2">
      <c r="B78" s="408" t="s">
        <v>22</v>
      </c>
      <c r="C78" s="317">
        <f>ROUND(B15*C153,6)</f>
        <v>0.50923300000000005</v>
      </c>
      <c r="D78" s="317">
        <f>ROUND(B15*C154,6)</f>
        <v>2.9033E-2</v>
      </c>
      <c r="E78" s="317">
        <f>C155</f>
        <v>7.9459999999999999E-3</v>
      </c>
      <c r="F78" s="326">
        <f>SUM(C78:E83)</f>
        <v>0.54621200000000003</v>
      </c>
      <c r="G78" s="316" t="s">
        <v>26</v>
      </c>
      <c r="H78" s="253">
        <f t="shared" ref="H78:H83" si="6">F160</f>
        <v>0</v>
      </c>
      <c r="I78" s="317">
        <f>ROUND(B15*F166,6)</f>
        <v>0.14469000000000001</v>
      </c>
      <c r="J78" s="317">
        <f>C167</f>
        <v>1.186E-3</v>
      </c>
      <c r="K78" s="317">
        <f>C168</f>
        <v>1.4455000000000001E-2</v>
      </c>
      <c r="L78" s="316" t="s">
        <v>26</v>
      </c>
      <c r="M78" s="316" t="s">
        <v>26</v>
      </c>
      <c r="N78" s="316" t="s">
        <v>26</v>
      </c>
      <c r="O78" s="200">
        <f>H78+I78+J78+K78</f>
        <v>0.160331</v>
      </c>
      <c r="P78" s="332">
        <f>C174</f>
        <v>1.2695E-2</v>
      </c>
      <c r="Q78" s="206">
        <f t="shared" ref="Q78:Q83" si="7">C175</f>
        <v>0</v>
      </c>
      <c r="R78" s="317">
        <f>C181</f>
        <v>7.2920000000000007E-3</v>
      </c>
      <c r="S78" s="200">
        <f>+P78+Q78+R78</f>
        <v>1.9987000000000001E-2</v>
      </c>
    </row>
    <row r="79" spans="2:20" s="154" customFormat="1" x14ac:dyDescent="0.2">
      <c r="B79" s="408" t="s">
        <v>46</v>
      </c>
      <c r="C79" s="317"/>
      <c r="D79" s="317"/>
      <c r="E79" s="317"/>
      <c r="F79" s="326"/>
      <c r="G79" s="316"/>
      <c r="H79" s="253">
        <f t="shared" si="6"/>
        <v>0.11729200000000001</v>
      </c>
      <c r="I79" s="317"/>
      <c r="J79" s="317"/>
      <c r="K79" s="317"/>
      <c r="L79" s="316"/>
      <c r="M79" s="316"/>
      <c r="N79" s="316"/>
      <c r="O79" s="200">
        <f>H79+I78+J78+K78</f>
        <v>0.27762300000000006</v>
      </c>
      <c r="P79" s="332"/>
      <c r="Q79" s="206">
        <f t="shared" si="7"/>
        <v>4.6199999999999998E-2</v>
      </c>
      <c r="R79" s="317"/>
      <c r="S79" s="200">
        <f>+P78+Q79+R78</f>
        <v>6.6186999999999996E-2</v>
      </c>
    </row>
    <row r="80" spans="2:20" s="154" customFormat="1" x14ac:dyDescent="0.2">
      <c r="B80" s="408" t="s">
        <v>8</v>
      </c>
      <c r="C80" s="317"/>
      <c r="D80" s="317"/>
      <c r="E80" s="317"/>
      <c r="F80" s="326"/>
      <c r="G80" s="316"/>
      <c r="H80" s="253">
        <f t="shared" si="6"/>
        <v>0.107354</v>
      </c>
      <c r="I80" s="317"/>
      <c r="J80" s="317"/>
      <c r="K80" s="317"/>
      <c r="L80" s="316"/>
      <c r="M80" s="316"/>
      <c r="N80" s="316"/>
      <c r="O80" s="200">
        <f>H80+I78+J78+K78</f>
        <v>0.26768500000000006</v>
      </c>
      <c r="P80" s="332"/>
      <c r="Q80" s="206">
        <f t="shared" si="7"/>
        <v>2.7300000000000001E-2</v>
      </c>
      <c r="R80" s="317"/>
      <c r="S80" s="200">
        <f>+P78+Q80+R78</f>
        <v>4.7287000000000003E-2</v>
      </c>
    </row>
    <row r="81" spans="2:20" s="154" customFormat="1" x14ac:dyDescent="0.2">
      <c r="B81" s="408" t="s">
        <v>9</v>
      </c>
      <c r="C81" s="317"/>
      <c r="D81" s="317"/>
      <c r="E81" s="317"/>
      <c r="F81" s="326"/>
      <c r="G81" s="316"/>
      <c r="H81" s="253">
        <f t="shared" si="6"/>
        <v>0.107806</v>
      </c>
      <c r="I81" s="317"/>
      <c r="J81" s="317"/>
      <c r="K81" s="317"/>
      <c r="L81" s="316"/>
      <c r="M81" s="316"/>
      <c r="N81" s="316"/>
      <c r="O81" s="200">
        <f>H81+I78+J78+K78</f>
        <v>0.26813700000000001</v>
      </c>
      <c r="P81" s="332"/>
      <c r="Q81" s="206">
        <f t="shared" si="7"/>
        <v>2.2100000000000002E-2</v>
      </c>
      <c r="R81" s="317"/>
      <c r="S81" s="200">
        <f>+P78+Q81+R78</f>
        <v>4.2086999999999999E-2</v>
      </c>
    </row>
    <row r="82" spans="2:20" s="154" customFormat="1" x14ac:dyDescent="0.2">
      <c r="B82" s="408" t="s">
        <v>10</v>
      </c>
      <c r="C82" s="317"/>
      <c r="D82" s="317"/>
      <c r="E82" s="317"/>
      <c r="F82" s="326"/>
      <c r="G82" s="316"/>
      <c r="H82" s="253">
        <f t="shared" si="6"/>
        <v>8.0554000000000001E-2</v>
      </c>
      <c r="I82" s="317"/>
      <c r="J82" s="317"/>
      <c r="K82" s="317"/>
      <c r="L82" s="316"/>
      <c r="M82" s="316"/>
      <c r="N82" s="316"/>
      <c r="O82" s="200">
        <f>H82+I78+J78+K78</f>
        <v>0.24088499999999999</v>
      </c>
      <c r="P82" s="332"/>
      <c r="Q82" s="206">
        <f t="shared" si="7"/>
        <v>1.5800000000000002E-2</v>
      </c>
      <c r="R82" s="317"/>
      <c r="S82" s="200">
        <f>+P78+Q82+R78</f>
        <v>3.5786999999999999E-2</v>
      </c>
    </row>
    <row r="83" spans="2:20" s="154" customFormat="1" x14ac:dyDescent="0.2">
      <c r="B83" s="408" t="s">
        <v>11</v>
      </c>
      <c r="C83" s="318"/>
      <c r="D83" s="318"/>
      <c r="E83" s="318"/>
      <c r="F83" s="327"/>
      <c r="G83" s="319"/>
      <c r="H83" s="253">
        <f t="shared" si="6"/>
        <v>4.0804E-2</v>
      </c>
      <c r="I83" s="318"/>
      <c r="J83" s="318"/>
      <c r="K83" s="318"/>
      <c r="L83" s="319"/>
      <c r="M83" s="319"/>
      <c r="N83" s="319"/>
      <c r="O83" s="200">
        <f>H83+I78+J78+K78</f>
        <v>0.20113500000000001</v>
      </c>
      <c r="P83" s="333"/>
      <c r="Q83" s="208">
        <f t="shared" si="7"/>
        <v>6.6E-3</v>
      </c>
      <c r="R83" s="318"/>
      <c r="S83" s="200">
        <f>+P78+Q83+R78</f>
        <v>2.6587E-2</v>
      </c>
    </row>
    <row r="84" spans="2:20" s="154" customFormat="1" x14ac:dyDescent="0.2">
      <c r="B84" s="409" t="s">
        <v>28</v>
      </c>
      <c r="C84" s="209"/>
      <c r="D84" s="210"/>
      <c r="E84" s="209"/>
      <c r="F84" s="212"/>
      <c r="G84" s="242"/>
      <c r="H84" s="209"/>
      <c r="I84" s="210"/>
      <c r="J84" s="209"/>
      <c r="K84" s="209"/>
      <c r="L84" s="209"/>
      <c r="M84" s="209"/>
      <c r="N84" s="209"/>
      <c r="O84" s="212"/>
      <c r="P84" s="209"/>
      <c r="Q84" s="210"/>
      <c r="R84" s="211"/>
      <c r="S84" s="211"/>
    </row>
    <row r="85" spans="2:20" s="154" customFormat="1" x14ac:dyDescent="0.2">
      <c r="B85" s="410" t="s">
        <v>20</v>
      </c>
      <c r="C85" s="316" t="s">
        <v>26</v>
      </c>
      <c r="D85" s="316" t="s">
        <v>26</v>
      </c>
      <c r="E85" s="314">
        <f>D155</f>
        <v>58.93</v>
      </c>
      <c r="F85" s="309">
        <f>SUM(C85:E87)</f>
        <v>58.93</v>
      </c>
      <c r="G85" s="214">
        <f>F157</f>
        <v>65.88</v>
      </c>
      <c r="H85" s="316" t="s">
        <v>26</v>
      </c>
      <c r="I85" s="316" t="s">
        <v>26</v>
      </c>
      <c r="J85" s="316" t="s">
        <v>26</v>
      </c>
      <c r="K85" s="316" t="s">
        <v>26</v>
      </c>
      <c r="L85" s="314">
        <f>F169</f>
        <v>0</v>
      </c>
      <c r="M85" s="314">
        <f>F170</f>
        <v>0</v>
      </c>
      <c r="N85" s="314">
        <f>F171</f>
        <v>0</v>
      </c>
      <c r="O85" s="215">
        <f>G85+L85+M85+N85</f>
        <v>65.88</v>
      </c>
      <c r="P85" s="316" t="s">
        <v>26</v>
      </c>
      <c r="Q85" s="314">
        <f>D175</f>
        <v>-23.13</v>
      </c>
      <c r="R85" s="316" t="s">
        <v>26</v>
      </c>
      <c r="S85" s="309">
        <f>Q85</f>
        <v>-23.13</v>
      </c>
    </row>
    <row r="86" spans="2:20" s="154" customFormat="1" x14ac:dyDescent="0.2">
      <c r="B86" s="411" t="s">
        <v>18</v>
      </c>
      <c r="C86" s="317"/>
      <c r="D86" s="317"/>
      <c r="E86" s="314"/>
      <c r="F86" s="309"/>
      <c r="G86" s="214">
        <f>F158</f>
        <v>460.09000000000003</v>
      </c>
      <c r="H86" s="317"/>
      <c r="I86" s="317"/>
      <c r="J86" s="317"/>
      <c r="K86" s="317"/>
      <c r="L86" s="314"/>
      <c r="M86" s="314"/>
      <c r="N86" s="314"/>
      <c r="O86" s="281">
        <f>G86+L85+M85+N85</f>
        <v>460.09000000000003</v>
      </c>
      <c r="P86" s="317"/>
      <c r="Q86" s="314"/>
      <c r="R86" s="317"/>
      <c r="S86" s="309"/>
    </row>
    <row r="87" spans="2:20" s="154" customFormat="1" x14ac:dyDescent="0.2">
      <c r="B87" s="412" t="s">
        <v>19</v>
      </c>
      <c r="C87" s="318"/>
      <c r="D87" s="318"/>
      <c r="E87" s="315"/>
      <c r="F87" s="310"/>
      <c r="G87" s="217">
        <f>F159</f>
        <v>960.54000000000008</v>
      </c>
      <c r="H87" s="318"/>
      <c r="I87" s="318"/>
      <c r="J87" s="318"/>
      <c r="K87" s="318"/>
      <c r="L87" s="315"/>
      <c r="M87" s="315"/>
      <c r="N87" s="315"/>
      <c r="O87" s="282">
        <f>G87+L85+M85+N85</f>
        <v>960.54000000000008</v>
      </c>
      <c r="P87" s="318"/>
      <c r="Q87" s="315"/>
      <c r="R87" s="318"/>
      <c r="S87" s="310"/>
    </row>
    <row r="88" spans="2:20" s="154" customFormat="1" ht="25.5" customHeight="1" x14ac:dyDescent="0.2">
      <c r="B88" s="413" t="s">
        <v>31</v>
      </c>
      <c r="C88" s="311" t="s">
        <v>32</v>
      </c>
      <c r="D88" s="312"/>
      <c r="E88" s="312"/>
      <c r="F88" s="312"/>
      <c r="G88" s="312"/>
      <c r="H88" s="312"/>
      <c r="I88" s="312"/>
      <c r="J88" s="312"/>
      <c r="K88" s="312"/>
      <c r="L88" s="312"/>
      <c r="M88" s="312"/>
      <c r="N88" s="312"/>
      <c r="O88" s="312"/>
      <c r="P88" s="312"/>
      <c r="Q88" s="312"/>
      <c r="R88" s="312"/>
      <c r="S88" s="312"/>
      <c r="T88" s="289"/>
    </row>
    <row r="89" spans="2:20" s="154" customFormat="1" x14ac:dyDescent="0.2">
      <c r="B89" s="243" t="s">
        <v>21</v>
      </c>
      <c r="C89" s="244"/>
      <c r="D89" s="244"/>
      <c r="E89" s="244"/>
      <c r="F89" s="245"/>
      <c r="G89" s="244"/>
      <c r="H89" s="244"/>
      <c r="I89" s="244"/>
      <c r="J89" s="244"/>
      <c r="K89" s="244"/>
      <c r="L89" s="244"/>
      <c r="M89" s="244"/>
      <c r="N89" s="244"/>
      <c r="O89" s="245"/>
      <c r="P89" s="244"/>
      <c r="Q89" s="244"/>
    </row>
    <row r="90" spans="2:20" x14ac:dyDescent="0.2">
      <c r="B90" s="16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</row>
    <row r="91" spans="2:20" ht="24" customHeight="1" x14ac:dyDescent="0.2">
      <c r="B91" s="287" t="s">
        <v>43</v>
      </c>
      <c r="C91" s="223"/>
      <c r="D91" s="223"/>
      <c r="E91" s="223"/>
      <c r="F91" s="222"/>
      <c r="G91" s="222"/>
      <c r="H91" s="222"/>
      <c r="I91" s="222"/>
      <c r="J91" s="222"/>
      <c r="K91" s="222"/>
      <c r="L91" s="222"/>
      <c r="M91" s="222"/>
      <c r="N91" s="222"/>
      <c r="O91" s="222"/>
      <c r="P91" s="222"/>
      <c r="Q91" s="222"/>
      <c r="R91" s="222"/>
      <c r="S91" s="222"/>
    </row>
    <row r="92" spans="2:20" s="23" customFormat="1" ht="15" customHeight="1" x14ac:dyDescent="0.2">
      <c r="B92" s="378" t="s">
        <v>61</v>
      </c>
      <c r="C92" s="379"/>
      <c r="D92" s="380"/>
      <c r="E92" s="380"/>
      <c r="F92" s="381" t="s">
        <v>25</v>
      </c>
      <c r="G92" s="382"/>
      <c r="H92" s="383"/>
      <c r="I92" s="383"/>
      <c r="J92" s="383"/>
      <c r="K92" s="383"/>
      <c r="L92" s="383"/>
      <c r="M92" s="383"/>
      <c r="N92" s="383"/>
      <c r="O92" s="384" t="s">
        <v>38</v>
      </c>
      <c r="P92" s="385"/>
      <c r="Q92" s="386"/>
      <c r="R92" s="386"/>
      <c r="S92" s="387" t="s">
        <v>27</v>
      </c>
    </row>
    <row r="93" spans="2:20" s="23" customFormat="1" ht="15" customHeight="1" x14ac:dyDescent="0.2">
      <c r="B93" s="388" t="s">
        <v>35</v>
      </c>
      <c r="C93" s="389"/>
      <c r="D93" s="390"/>
      <c r="E93" s="390"/>
      <c r="F93" s="391"/>
      <c r="G93" s="392"/>
      <c r="H93" s="393"/>
      <c r="I93" s="393"/>
      <c r="J93" s="393"/>
      <c r="K93" s="393"/>
      <c r="L93" s="393"/>
      <c r="M93" s="393"/>
      <c r="N93" s="393"/>
      <c r="O93" s="394"/>
      <c r="P93" s="395"/>
      <c r="Q93" s="396"/>
      <c r="R93" s="396"/>
      <c r="S93" s="397"/>
    </row>
    <row r="94" spans="2:20" s="100" customFormat="1" ht="15" customHeight="1" x14ac:dyDescent="0.2">
      <c r="B94" s="398" t="s">
        <v>82</v>
      </c>
      <c r="C94" s="399" t="s">
        <v>56</v>
      </c>
      <c r="D94" s="399" t="s">
        <v>14</v>
      </c>
      <c r="E94" s="399" t="s">
        <v>0</v>
      </c>
      <c r="F94" s="400"/>
      <c r="G94" s="401" t="s">
        <v>15</v>
      </c>
      <c r="H94" s="401" t="s">
        <v>16</v>
      </c>
      <c r="I94" s="402" t="s">
        <v>6</v>
      </c>
      <c r="J94" s="401" t="s">
        <v>5</v>
      </c>
      <c r="K94" s="401" t="s">
        <v>1</v>
      </c>
      <c r="L94" s="401" t="s">
        <v>23</v>
      </c>
      <c r="M94" s="403" t="s">
        <v>24</v>
      </c>
      <c r="N94" s="401" t="s">
        <v>47</v>
      </c>
      <c r="O94" s="404"/>
      <c r="P94" s="405" t="s">
        <v>4</v>
      </c>
      <c r="Q94" s="405" t="s">
        <v>2</v>
      </c>
      <c r="R94" s="405" t="s">
        <v>17</v>
      </c>
      <c r="S94" s="406"/>
    </row>
    <row r="95" spans="2:20" s="154" customFormat="1" x14ac:dyDescent="0.2">
      <c r="B95" s="407" t="s">
        <v>66</v>
      </c>
      <c r="C95" s="203"/>
      <c r="D95" s="201"/>
      <c r="E95" s="201"/>
      <c r="F95" s="200"/>
      <c r="G95" s="203"/>
      <c r="H95" s="201"/>
      <c r="I95" s="201"/>
      <c r="J95" s="201"/>
      <c r="K95" s="201"/>
      <c r="L95" s="201"/>
      <c r="M95" s="201"/>
      <c r="N95" s="201"/>
      <c r="O95" s="200"/>
      <c r="P95" s="201"/>
      <c r="Q95" s="201"/>
      <c r="R95" s="205"/>
      <c r="S95" s="205"/>
    </row>
    <row r="96" spans="2:20" s="154" customFormat="1" x14ac:dyDescent="0.2">
      <c r="B96" s="408" t="s">
        <v>22</v>
      </c>
      <c r="C96" s="317">
        <f>ROUND(B15*C153,6)</f>
        <v>0.50923300000000005</v>
      </c>
      <c r="D96" s="317">
        <f>ROUND(B15*C154,6)</f>
        <v>2.9033E-2</v>
      </c>
      <c r="E96" s="317">
        <f>C155</f>
        <v>7.9459999999999999E-3</v>
      </c>
      <c r="F96" s="326">
        <f>SUM(C96:E101)</f>
        <v>0.54621200000000003</v>
      </c>
      <c r="G96" s="316" t="s">
        <v>26</v>
      </c>
      <c r="H96" s="206">
        <f t="shared" ref="H96:H101" si="8">G160</f>
        <v>0</v>
      </c>
      <c r="I96" s="317">
        <f>ROUND(B15*G166,6)</f>
        <v>0.14469000000000001</v>
      </c>
      <c r="J96" s="317">
        <f>C167</f>
        <v>1.186E-3</v>
      </c>
      <c r="K96" s="317">
        <f>C168</f>
        <v>1.4455000000000001E-2</v>
      </c>
      <c r="L96" s="316" t="s">
        <v>26</v>
      </c>
      <c r="M96" s="316" t="s">
        <v>26</v>
      </c>
      <c r="N96" s="316" t="s">
        <v>26</v>
      </c>
      <c r="O96" s="200">
        <f>H96+I96+J96+K96</f>
        <v>0.160331</v>
      </c>
      <c r="P96" s="317">
        <f>C174</f>
        <v>1.2695E-2</v>
      </c>
      <c r="Q96" s="206">
        <f t="shared" ref="Q96:Q101" si="9">C175</f>
        <v>0</v>
      </c>
      <c r="R96" s="317">
        <f>C181</f>
        <v>7.2920000000000007E-3</v>
      </c>
      <c r="S96" s="200">
        <f>+P96+Q96+R96</f>
        <v>1.9987000000000001E-2</v>
      </c>
    </row>
    <row r="97" spans="2:20" s="154" customFormat="1" x14ac:dyDescent="0.2">
      <c r="B97" s="408" t="s">
        <v>46</v>
      </c>
      <c r="C97" s="317"/>
      <c r="D97" s="317"/>
      <c r="E97" s="317"/>
      <c r="F97" s="326"/>
      <c r="G97" s="316"/>
      <c r="H97" s="206">
        <f t="shared" si="8"/>
        <v>0.16543099999999999</v>
      </c>
      <c r="I97" s="317"/>
      <c r="J97" s="317"/>
      <c r="K97" s="317"/>
      <c r="L97" s="316"/>
      <c r="M97" s="316"/>
      <c r="N97" s="316"/>
      <c r="O97" s="200">
        <f>H97+I96+J96+K96</f>
        <v>0.325762</v>
      </c>
      <c r="P97" s="317"/>
      <c r="Q97" s="206">
        <f t="shared" si="9"/>
        <v>4.6199999999999998E-2</v>
      </c>
      <c r="R97" s="317"/>
      <c r="S97" s="200">
        <f>+P96+Q97+R96</f>
        <v>6.6186999999999996E-2</v>
      </c>
    </row>
    <row r="98" spans="2:20" s="154" customFormat="1" x14ac:dyDescent="0.2">
      <c r="B98" s="408" t="s">
        <v>8</v>
      </c>
      <c r="C98" s="317"/>
      <c r="D98" s="317"/>
      <c r="E98" s="317"/>
      <c r="F98" s="326"/>
      <c r="G98" s="316"/>
      <c r="H98" s="206">
        <f t="shared" si="8"/>
        <v>0.15141499999999999</v>
      </c>
      <c r="I98" s="317"/>
      <c r="J98" s="317"/>
      <c r="K98" s="317"/>
      <c r="L98" s="316"/>
      <c r="M98" s="316"/>
      <c r="N98" s="316"/>
      <c r="O98" s="200">
        <f>H98+I96+J96+K96</f>
        <v>0.31174600000000002</v>
      </c>
      <c r="P98" s="317"/>
      <c r="Q98" s="206">
        <f t="shared" si="9"/>
        <v>2.7300000000000001E-2</v>
      </c>
      <c r="R98" s="317"/>
      <c r="S98" s="200">
        <f>+P96+Q98+R96</f>
        <v>4.7287000000000003E-2</v>
      </c>
    </row>
    <row r="99" spans="2:20" s="154" customFormat="1" x14ac:dyDescent="0.2">
      <c r="B99" s="408" t="s">
        <v>9</v>
      </c>
      <c r="C99" s="317"/>
      <c r="D99" s="317"/>
      <c r="E99" s="317"/>
      <c r="F99" s="326"/>
      <c r="G99" s="316"/>
      <c r="H99" s="206">
        <f t="shared" si="8"/>
        <v>0.15205199999999999</v>
      </c>
      <c r="I99" s="317"/>
      <c r="J99" s="317"/>
      <c r="K99" s="317"/>
      <c r="L99" s="316"/>
      <c r="M99" s="316"/>
      <c r="N99" s="316"/>
      <c r="O99" s="200">
        <f>H99+I96+J96+K96</f>
        <v>0.31238300000000002</v>
      </c>
      <c r="P99" s="317"/>
      <c r="Q99" s="206">
        <f t="shared" si="9"/>
        <v>2.2100000000000002E-2</v>
      </c>
      <c r="R99" s="317"/>
      <c r="S99" s="200">
        <f>+P96+Q99+R96</f>
        <v>4.2086999999999999E-2</v>
      </c>
    </row>
    <row r="100" spans="2:20" s="154" customFormat="1" x14ac:dyDescent="0.2">
      <c r="B100" s="408" t="s">
        <v>10</v>
      </c>
      <c r="C100" s="317"/>
      <c r="D100" s="317"/>
      <c r="E100" s="317"/>
      <c r="F100" s="326"/>
      <c r="G100" s="316"/>
      <c r="H100" s="206">
        <f t="shared" si="8"/>
        <v>0.11361399999999999</v>
      </c>
      <c r="I100" s="317"/>
      <c r="J100" s="317"/>
      <c r="K100" s="317"/>
      <c r="L100" s="316"/>
      <c r="M100" s="316"/>
      <c r="N100" s="316"/>
      <c r="O100" s="200">
        <f>H100+I96+J96+K96</f>
        <v>0.27394499999999999</v>
      </c>
      <c r="P100" s="317"/>
      <c r="Q100" s="206">
        <f t="shared" si="9"/>
        <v>1.5800000000000002E-2</v>
      </c>
      <c r="R100" s="317"/>
      <c r="S100" s="200">
        <f>+P96+Q100+R96</f>
        <v>3.5786999999999999E-2</v>
      </c>
    </row>
    <row r="101" spans="2:20" s="154" customFormat="1" x14ac:dyDescent="0.2">
      <c r="B101" s="408" t="s">
        <v>11</v>
      </c>
      <c r="C101" s="318"/>
      <c r="D101" s="318"/>
      <c r="E101" s="318"/>
      <c r="F101" s="327"/>
      <c r="G101" s="319"/>
      <c r="H101" s="206">
        <f t="shared" si="8"/>
        <v>5.7549999999999997E-2</v>
      </c>
      <c r="I101" s="318"/>
      <c r="J101" s="318"/>
      <c r="K101" s="318"/>
      <c r="L101" s="319"/>
      <c r="M101" s="319"/>
      <c r="N101" s="319"/>
      <c r="O101" s="200">
        <f>H101+I96+J96+K96</f>
        <v>0.21788099999999999</v>
      </c>
      <c r="P101" s="318"/>
      <c r="Q101" s="206">
        <f t="shared" si="9"/>
        <v>6.6E-3</v>
      </c>
      <c r="R101" s="318"/>
      <c r="S101" s="200">
        <f>+P96+Q101+R96</f>
        <v>2.6587E-2</v>
      </c>
    </row>
    <row r="102" spans="2:20" s="154" customFormat="1" x14ac:dyDescent="0.2">
      <c r="B102" s="409" t="s">
        <v>28</v>
      </c>
      <c r="C102" s="209"/>
      <c r="D102" s="210"/>
      <c r="E102" s="209"/>
      <c r="F102" s="212"/>
      <c r="G102" s="242"/>
      <c r="H102" s="209"/>
      <c r="I102" s="210"/>
      <c r="J102" s="209"/>
      <c r="K102" s="209"/>
      <c r="L102" s="209"/>
      <c r="M102" s="209"/>
      <c r="N102" s="209"/>
      <c r="O102" s="212"/>
      <c r="P102" s="209"/>
      <c r="Q102" s="210"/>
      <c r="R102" s="211"/>
      <c r="S102" s="211"/>
    </row>
    <row r="103" spans="2:20" s="154" customFormat="1" x14ac:dyDescent="0.2">
      <c r="B103" s="410" t="s">
        <v>20</v>
      </c>
      <c r="C103" s="316" t="s">
        <v>26</v>
      </c>
      <c r="D103" s="316" t="s">
        <v>26</v>
      </c>
      <c r="E103" s="314">
        <f>D155</f>
        <v>58.93</v>
      </c>
      <c r="F103" s="309">
        <f>SUM(C103:E105)</f>
        <v>58.93</v>
      </c>
      <c r="G103" s="214">
        <f>G157</f>
        <v>85.08</v>
      </c>
      <c r="H103" s="316" t="s">
        <v>26</v>
      </c>
      <c r="I103" s="316" t="s">
        <v>26</v>
      </c>
      <c r="J103" s="316" t="s">
        <v>26</v>
      </c>
      <c r="K103" s="316" t="s">
        <v>26</v>
      </c>
      <c r="L103" s="314">
        <f>G169</f>
        <v>-0.34</v>
      </c>
      <c r="M103" s="314">
        <f>G170</f>
        <v>-0.56999999999999995</v>
      </c>
      <c r="N103" s="314">
        <f>G171</f>
        <v>0</v>
      </c>
      <c r="O103" s="215">
        <f>G103+L103+M103+N103</f>
        <v>84.17</v>
      </c>
      <c r="P103" s="316" t="s">
        <v>26</v>
      </c>
      <c r="Q103" s="314">
        <f>D175</f>
        <v>-23.13</v>
      </c>
      <c r="R103" s="316" t="s">
        <v>26</v>
      </c>
      <c r="S103" s="309">
        <f>Q103</f>
        <v>-23.13</v>
      </c>
    </row>
    <row r="104" spans="2:20" s="154" customFormat="1" x14ac:dyDescent="0.2">
      <c r="B104" s="411" t="s">
        <v>18</v>
      </c>
      <c r="C104" s="317"/>
      <c r="D104" s="317"/>
      <c r="E104" s="314"/>
      <c r="F104" s="309"/>
      <c r="G104" s="214">
        <f>G158</f>
        <v>596.30000000000007</v>
      </c>
      <c r="H104" s="317"/>
      <c r="I104" s="317"/>
      <c r="J104" s="317"/>
      <c r="K104" s="317"/>
      <c r="L104" s="314"/>
      <c r="M104" s="314"/>
      <c r="N104" s="314"/>
      <c r="O104" s="281">
        <f>G104+L103+M103+N103</f>
        <v>595.39</v>
      </c>
      <c r="P104" s="317"/>
      <c r="Q104" s="314"/>
      <c r="R104" s="317"/>
      <c r="S104" s="309"/>
    </row>
    <row r="105" spans="2:20" s="154" customFormat="1" x14ac:dyDescent="0.2">
      <c r="B105" s="412" t="s">
        <v>19</v>
      </c>
      <c r="C105" s="318"/>
      <c r="D105" s="318"/>
      <c r="E105" s="315"/>
      <c r="F105" s="310"/>
      <c r="G105" s="217">
        <f>G159</f>
        <v>1227.19</v>
      </c>
      <c r="H105" s="318"/>
      <c r="I105" s="318"/>
      <c r="J105" s="318"/>
      <c r="K105" s="318"/>
      <c r="L105" s="315"/>
      <c r="M105" s="315"/>
      <c r="N105" s="315"/>
      <c r="O105" s="282">
        <f>G105+L103+M103+N103</f>
        <v>1226.2800000000002</v>
      </c>
      <c r="P105" s="318"/>
      <c r="Q105" s="315"/>
      <c r="R105" s="318"/>
      <c r="S105" s="310"/>
    </row>
    <row r="106" spans="2:20" s="154" customFormat="1" ht="25.5" customHeight="1" x14ac:dyDescent="0.2">
      <c r="B106" s="413" t="s">
        <v>31</v>
      </c>
      <c r="C106" s="311" t="s">
        <v>32</v>
      </c>
      <c r="D106" s="312"/>
      <c r="E106" s="312"/>
      <c r="F106" s="312"/>
      <c r="G106" s="312"/>
      <c r="H106" s="312"/>
      <c r="I106" s="312"/>
      <c r="J106" s="312"/>
      <c r="K106" s="312"/>
      <c r="L106" s="312"/>
      <c r="M106" s="312"/>
      <c r="N106" s="312"/>
      <c r="O106" s="312"/>
      <c r="P106" s="312"/>
      <c r="Q106" s="312"/>
      <c r="R106" s="312"/>
      <c r="S106" s="312"/>
      <c r="T106" s="289"/>
    </row>
    <row r="107" spans="2:20" s="154" customFormat="1" x14ac:dyDescent="0.2">
      <c r="B107" s="243" t="s">
        <v>21</v>
      </c>
      <c r="C107" s="244"/>
      <c r="D107" s="244"/>
      <c r="E107" s="244"/>
      <c r="F107" s="245"/>
      <c r="G107" s="244"/>
      <c r="H107" s="244"/>
      <c r="I107" s="244"/>
      <c r="J107" s="244"/>
      <c r="K107" s="244"/>
      <c r="L107" s="244"/>
      <c r="M107" s="244"/>
      <c r="N107" s="244"/>
      <c r="O107" s="245"/>
      <c r="P107" s="244"/>
      <c r="Q107" s="244"/>
    </row>
    <row r="108" spans="2:20" x14ac:dyDescent="0.2">
      <c r="B108" s="16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</row>
    <row r="109" spans="2:20" ht="24" customHeight="1" x14ac:dyDescent="0.2">
      <c r="B109" s="287" t="s">
        <v>44</v>
      </c>
      <c r="C109" s="223"/>
      <c r="D109" s="223"/>
      <c r="E109" s="223"/>
      <c r="F109" s="222"/>
      <c r="G109" s="222"/>
      <c r="H109" s="222"/>
      <c r="I109" s="222"/>
      <c r="J109" s="222"/>
      <c r="K109" s="222"/>
      <c r="L109" s="222"/>
      <c r="M109" s="222"/>
      <c r="N109" s="222"/>
      <c r="O109" s="222"/>
      <c r="P109" s="222"/>
      <c r="Q109" s="222"/>
      <c r="R109" s="222"/>
      <c r="S109" s="222"/>
    </row>
    <row r="110" spans="2:20" s="23" customFormat="1" ht="15" customHeight="1" x14ac:dyDescent="0.2">
      <c r="B110" s="378" t="s">
        <v>61</v>
      </c>
      <c r="C110" s="379"/>
      <c r="D110" s="380"/>
      <c r="E110" s="380"/>
      <c r="F110" s="381" t="s">
        <v>25</v>
      </c>
      <c r="G110" s="382"/>
      <c r="H110" s="383"/>
      <c r="I110" s="383"/>
      <c r="J110" s="383"/>
      <c r="K110" s="383"/>
      <c r="L110" s="383"/>
      <c r="M110" s="383"/>
      <c r="N110" s="383"/>
      <c r="O110" s="384" t="s">
        <v>38</v>
      </c>
      <c r="P110" s="385"/>
      <c r="Q110" s="386"/>
      <c r="R110" s="386"/>
      <c r="S110" s="387" t="s">
        <v>27</v>
      </c>
    </row>
    <row r="111" spans="2:20" s="23" customFormat="1" ht="15" customHeight="1" x14ac:dyDescent="0.2">
      <c r="B111" s="388" t="s">
        <v>36</v>
      </c>
      <c r="C111" s="389"/>
      <c r="D111" s="390"/>
      <c r="E111" s="390"/>
      <c r="F111" s="391"/>
      <c r="G111" s="392"/>
      <c r="H111" s="393"/>
      <c r="I111" s="393"/>
      <c r="J111" s="393"/>
      <c r="K111" s="393"/>
      <c r="L111" s="393"/>
      <c r="M111" s="393"/>
      <c r="N111" s="393"/>
      <c r="O111" s="394"/>
      <c r="P111" s="395"/>
      <c r="Q111" s="396"/>
      <c r="R111" s="396"/>
      <c r="S111" s="397"/>
    </row>
    <row r="112" spans="2:20" s="100" customFormat="1" ht="15" customHeight="1" x14ac:dyDescent="0.2">
      <c r="B112" s="398" t="s">
        <v>82</v>
      </c>
      <c r="C112" s="399" t="s">
        <v>56</v>
      </c>
      <c r="D112" s="399" t="s">
        <v>14</v>
      </c>
      <c r="E112" s="399" t="s">
        <v>0</v>
      </c>
      <c r="F112" s="400"/>
      <c r="G112" s="401" t="s">
        <v>15</v>
      </c>
      <c r="H112" s="401" t="s">
        <v>16</v>
      </c>
      <c r="I112" s="402" t="s">
        <v>6</v>
      </c>
      <c r="J112" s="401" t="s">
        <v>5</v>
      </c>
      <c r="K112" s="401" t="s">
        <v>1</v>
      </c>
      <c r="L112" s="401" t="s">
        <v>23</v>
      </c>
      <c r="M112" s="403" t="s">
        <v>24</v>
      </c>
      <c r="N112" s="401" t="s">
        <v>47</v>
      </c>
      <c r="O112" s="404"/>
      <c r="P112" s="405" t="s">
        <v>4</v>
      </c>
      <c r="Q112" s="405" t="s">
        <v>2</v>
      </c>
      <c r="R112" s="405" t="s">
        <v>17</v>
      </c>
      <c r="S112" s="406"/>
    </row>
    <row r="113" spans="2:20" s="154" customFormat="1" x14ac:dyDescent="0.2">
      <c r="B113" s="407" t="s">
        <v>66</v>
      </c>
      <c r="C113" s="203"/>
      <c r="D113" s="201"/>
      <c r="E113" s="201"/>
      <c r="F113" s="252"/>
      <c r="G113" s="201"/>
      <c r="H113" s="203"/>
      <c r="I113" s="201"/>
      <c r="J113" s="201"/>
      <c r="K113" s="201"/>
      <c r="L113" s="201"/>
      <c r="M113" s="254"/>
      <c r="N113" s="201"/>
      <c r="O113" s="200"/>
      <c r="P113" s="203"/>
      <c r="Q113" s="201"/>
      <c r="R113" s="205"/>
      <c r="S113" s="205"/>
    </row>
    <row r="114" spans="2:20" s="154" customFormat="1" x14ac:dyDescent="0.2">
      <c r="B114" s="408" t="s">
        <v>22</v>
      </c>
      <c r="C114" s="317">
        <f>ROUND(B15*C153,6)</f>
        <v>0.50923300000000005</v>
      </c>
      <c r="D114" s="317">
        <f>ROUND(B15*C154,6)</f>
        <v>2.9033E-2</v>
      </c>
      <c r="E114" s="317">
        <f>C155</f>
        <v>7.9459999999999999E-3</v>
      </c>
      <c r="F114" s="326">
        <f>SUM(C114:E119)</f>
        <v>0.54621200000000003</v>
      </c>
      <c r="G114" s="316" t="s">
        <v>26</v>
      </c>
      <c r="H114" s="253">
        <f t="shared" ref="H114:H119" si="10">H160</f>
        <v>0</v>
      </c>
      <c r="I114" s="317">
        <f>ROUND(B15*H166,6)</f>
        <v>0.14469000000000001</v>
      </c>
      <c r="J114" s="317">
        <f>C167</f>
        <v>1.186E-3</v>
      </c>
      <c r="K114" s="317">
        <f>C168</f>
        <v>1.4455000000000001E-2</v>
      </c>
      <c r="L114" s="316" t="s">
        <v>26</v>
      </c>
      <c r="M114" s="330" t="s">
        <v>26</v>
      </c>
      <c r="N114" s="316" t="s">
        <v>26</v>
      </c>
      <c r="O114" s="200">
        <f>H114+I114+J114+K114</f>
        <v>0.160331</v>
      </c>
      <c r="P114" s="332">
        <f>C174</f>
        <v>1.2695E-2</v>
      </c>
      <c r="Q114" s="206">
        <f t="shared" ref="Q114:Q119" si="11">C175</f>
        <v>0</v>
      </c>
      <c r="R114" s="317">
        <f>C181</f>
        <v>7.2920000000000007E-3</v>
      </c>
      <c r="S114" s="200">
        <f>+P114+Q114+R114</f>
        <v>1.9987000000000001E-2</v>
      </c>
    </row>
    <row r="115" spans="2:20" s="154" customFormat="1" x14ac:dyDescent="0.2">
      <c r="B115" s="408" t="s">
        <v>46</v>
      </c>
      <c r="C115" s="317"/>
      <c r="D115" s="317"/>
      <c r="E115" s="317"/>
      <c r="F115" s="326"/>
      <c r="G115" s="316"/>
      <c r="H115" s="253">
        <f t="shared" si="10"/>
        <v>0.22603600000000001</v>
      </c>
      <c r="I115" s="317"/>
      <c r="J115" s="317"/>
      <c r="K115" s="317"/>
      <c r="L115" s="316"/>
      <c r="M115" s="330"/>
      <c r="N115" s="316"/>
      <c r="O115" s="200">
        <f>H115+I114+J114+K114</f>
        <v>0.38636700000000002</v>
      </c>
      <c r="P115" s="332"/>
      <c r="Q115" s="206">
        <f t="shared" si="11"/>
        <v>4.6199999999999998E-2</v>
      </c>
      <c r="R115" s="317"/>
      <c r="S115" s="200">
        <f>+P114+Q115+R114</f>
        <v>6.6186999999999996E-2</v>
      </c>
    </row>
    <row r="116" spans="2:20" s="154" customFormat="1" x14ac:dyDescent="0.2">
      <c r="B116" s="408" t="s">
        <v>8</v>
      </c>
      <c r="C116" s="317"/>
      <c r="D116" s="317"/>
      <c r="E116" s="317"/>
      <c r="F116" s="326"/>
      <c r="G116" s="316"/>
      <c r="H116" s="253">
        <f t="shared" si="10"/>
        <v>0.20688600000000001</v>
      </c>
      <c r="I116" s="317"/>
      <c r="J116" s="317"/>
      <c r="K116" s="317"/>
      <c r="L116" s="316"/>
      <c r="M116" s="330"/>
      <c r="N116" s="316"/>
      <c r="O116" s="200">
        <f>H116+I114+J114+K114</f>
        <v>0.36721700000000002</v>
      </c>
      <c r="P116" s="332"/>
      <c r="Q116" s="206">
        <f t="shared" si="11"/>
        <v>2.7300000000000001E-2</v>
      </c>
      <c r="R116" s="317"/>
      <c r="S116" s="200">
        <f>+P114+Q116+R114</f>
        <v>4.7287000000000003E-2</v>
      </c>
    </row>
    <row r="117" spans="2:20" s="154" customFormat="1" x14ac:dyDescent="0.2">
      <c r="B117" s="408" t="s">
        <v>9</v>
      </c>
      <c r="C117" s="317"/>
      <c r="D117" s="317"/>
      <c r="E117" s="317"/>
      <c r="F117" s="326"/>
      <c r="G117" s="316"/>
      <c r="H117" s="253">
        <f t="shared" si="10"/>
        <v>0.207756</v>
      </c>
      <c r="I117" s="317"/>
      <c r="J117" s="317"/>
      <c r="K117" s="317"/>
      <c r="L117" s="316"/>
      <c r="M117" s="330"/>
      <c r="N117" s="316"/>
      <c r="O117" s="200">
        <f>H117+I114+J114+K114</f>
        <v>0.36808700000000005</v>
      </c>
      <c r="P117" s="332"/>
      <c r="Q117" s="206">
        <f t="shared" si="11"/>
        <v>2.2100000000000002E-2</v>
      </c>
      <c r="R117" s="317"/>
      <c r="S117" s="200">
        <f>+P114+Q117+R114</f>
        <v>4.2086999999999999E-2</v>
      </c>
    </row>
    <row r="118" spans="2:20" s="154" customFormat="1" x14ac:dyDescent="0.2">
      <c r="B118" s="408" t="s">
        <v>10</v>
      </c>
      <c r="C118" s="317"/>
      <c r="D118" s="317"/>
      <c r="E118" s="317"/>
      <c r="F118" s="326"/>
      <c r="G118" s="316"/>
      <c r="H118" s="253">
        <f t="shared" si="10"/>
        <v>0.15523699999999999</v>
      </c>
      <c r="I118" s="317"/>
      <c r="J118" s="317"/>
      <c r="K118" s="317"/>
      <c r="L118" s="316"/>
      <c r="M118" s="330"/>
      <c r="N118" s="316"/>
      <c r="O118" s="200">
        <f>H118+I114+J114+K114</f>
        <v>0.31556800000000002</v>
      </c>
      <c r="P118" s="332"/>
      <c r="Q118" s="206">
        <f t="shared" si="11"/>
        <v>1.5800000000000002E-2</v>
      </c>
      <c r="R118" s="317"/>
      <c r="S118" s="200">
        <f>+P114+Q118+R114</f>
        <v>3.5786999999999999E-2</v>
      </c>
    </row>
    <row r="119" spans="2:20" s="154" customFormat="1" x14ac:dyDescent="0.2">
      <c r="B119" s="408" t="s">
        <v>11</v>
      </c>
      <c r="C119" s="318"/>
      <c r="D119" s="318"/>
      <c r="E119" s="318"/>
      <c r="F119" s="327"/>
      <c r="G119" s="319"/>
      <c r="H119" s="253">
        <f t="shared" si="10"/>
        <v>7.8634000000000009E-2</v>
      </c>
      <c r="I119" s="318"/>
      <c r="J119" s="318"/>
      <c r="K119" s="318"/>
      <c r="L119" s="319"/>
      <c r="M119" s="331"/>
      <c r="N119" s="319"/>
      <c r="O119" s="200">
        <f>H119+I114+J114+K114</f>
        <v>0.23896500000000001</v>
      </c>
      <c r="P119" s="333"/>
      <c r="Q119" s="208">
        <f t="shared" si="11"/>
        <v>6.6E-3</v>
      </c>
      <c r="R119" s="318"/>
      <c r="S119" s="200">
        <f>+P114+Q119+R114</f>
        <v>2.6587E-2</v>
      </c>
    </row>
    <row r="120" spans="2:20" s="154" customFormat="1" x14ac:dyDescent="0.2">
      <c r="B120" s="409" t="s">
        <v>28</v>
      </c>
      <c r="C120" s="209"/>
      <c r="D120" s="241"/>
      <c r="E120" s="209"/>
      <c r="F120" s="255"/>
      <c r="G120" s="209"/>
      <c r="H120" s="210"/>
      <c r="I120" s="209"/>
      <c r="J120" s="209"/>
      <c r="K120" s="210"/>
      <c r="L120" s="209"/>
      <c r="M120" s="210"/>
      <c r="N120" s="209"/>
      <c r="O120" s="212"/>
      <c r="P120" s="210"/>
      <c r="Q120" s="209"/>
      <c r="R120" s="211"/>
      <c r="S120" s="211"/>
    </row>
    <row r="121" spans="2:20" s="154" customFormat="1" x14ac:dyDescent="0.2">
      <c r="B121" s="410" t="s">
        <v>20</v>
      </c>
      <c r="C121" s="316" t="s">
        <v>26</v>
      </c>
      <c r="D121" s="316" t="s">
        <v>26</v>
      </c>
      <c r="E121" s="314">
        <f>D155</f>
        <v>58.93</v>
      </c>
      <c r="F121" s="309">
        <f>SUM(C121:E123)</f>
        <v>58.93</v>
      </c>
      <c r="G121" s="213">
        <f>H157</f>
        <v>96.38</v>
      </c>
      <c r="H121" s="316" t="s">
        <v>26</v>
      </c>
      <c r="I121" s="316" t="s">
        <v>26</v>
      </c>
      <c r="J121" s="316" t="s">
        <v>26</v>
      </c>
      <c r="K121" s="316" t="s">
        <v>26</v>
      </c>
      <c r="L121" s="314">
        <f>H169</f>
        <v>0</v>
      </c>
      <c r="M121" s="328">
        <f>H170</f>
        <v>0</v>
      </c>
      <c r="N121" s="314">
        <f>H171</f>
        <v>0</v>
      </c>
      <c r="O121" s="215">
        <f>G121+L121+M121+N121</f>
        <v>96.38</v>
      </c>
      <c r="P121" s="316" t="s">
        <v>26</v>
      </c>
      <c r="Q121" s="314">
        <f>D175</f>
        <v>-23.13</v>
      </c>
      <c r="R121" s="316" t="s">
        <v>26</v>
      </c>
      <c r="S121" s="309">
        <f>Q121</f>
        <v>-23.13</v>
      </c>
    </row>
    <row r="122" spans="2:20" s="154" customFormat="1" x14ac:dyDescent="0.2">
      <c r="B122" s="411" t="s">
        <v>18</v>
      </c>
      <c r="C122" s="317"/>
      <c r="D122" s="317"/>
      <c r="E122" s="314"/>
      <c r="F122" s="309"/>
      <c r="G122" s="213">
        <f>H158</f>
        <v>647.40000000000009</v>
      </c>
      <c r="H122" s="317"/>
      <c r="I122" s="317"/>
      <c r="J122" s="317"/>
      <c r="K122" s="317"/>
      <c r="L122" s="314"/>
      <c r="M122" s="328"/>
      <c r="N122" s="314"/>
      <c r="O122" s="281">
        <f>G122+L121+M121+N121</f>
        <v>647.40000000000009</v>
      </c>
      <c r="P122" s="317"/>
      <c r="Q122" s="314"/>
      <c r="R122" s="317"/>
      <c r="S122" s="309"/>
    </row>
    <row r="123" spans="2:20" s="154" customFormat="1" x14ac:dyDescent="0.2">
      <c r="B123" s="412" t="s">
        <v>19</v>
      </c>
      <c r="C123" s="318"/>
      <c r="D123" s="318"/>
      <c r="E123" s="315"/>
      <c r="F123" s="310"/>
      <c r="G123" s="216">
        <f>H159</f>
        <v>1457.5</v>
      </c>
      <c r="H123" s="318"/>
      <c r="I123" s="318"/>
      <c r="J123" s="318"/>
      <c r="K123" s="318"/>
      <c r="L123" s="315"/>
      <c r="M123" s="329"/>
      <c r="N123" s="315"/>
      <c r="O123" s="282">
        <f>G123+L121+M121+N121</f>
        <v>1457.5</v>
      </c>
      <c r="P123" s="318"/>
      <c r="Q123" s="315"/>
      <c r="R123" s="318"/>
      <c r="S123" s="310"/>
    </row>
    <row r="124" spans="2:20" s="154" customFormat="1" ht="25.5" customHeight="1" x14ac:dyDescent="0.2">
      <c r="B124" s="413" t="s">
        <v>31</v>
      </c>
      <c r="C124" s="311" t="s">
        <v>32</v>
      </c>
      <c r="D124" s="312"/>
      <c r="E124" s="312"/>
      <c r="F124" s="312"/>
      <c r="G124" s="312"/>
      <c r="H124" s="312"/>
      <c r="I124" s="312"/>
      <c r="J124" s="312"/>
      <c r="K124" s="312"/>
      <c r="L124" s="312"/>
      <c r="M124" s="312"/>
      <c r="N124" s="312"/>
      <c r="O124" s="312"/>
      <c r="P124" s="312"/>
      <c r="Q124" s="312"/>
      <c r="R124" s="312"/>
      <c r="S124" s="312"/>
      <c r="T124" s="289"/>
    </row>
    <row r="125" spans="2:20" s="154" customFormat="1" x14ac:dyDescent="0.2">
      <c r="B125" s="243" t="s">
        <v>21</v>
      </c>
      <c r="F125" s="256"/>
      <c r="G125" s="256"/>
      <c r="H125" s="256"/>
      <c r="I125" s="256"/>
      <c r="J125" s="256"/>
      <c r="K125" s="256"/>
      <c r="L125" s="256"/>
      <c r="M125" s="256"/>
      <c r="N125" s="256"/>
      <c r="O125" s="257"/>
      <c r="P125" s="256"/>
      <c r="Q125" s="256"/>
      <c r="R125" s="256"/>
      <c r="S125" s="256"/>
    </row>
    <row r="126" spans="2:20" x14ac:dyDescent="0.2">
      <c r="B126" s="163"/>
      <c r="F126" s="258"/>
      <c r="G126" s="258"/>
      <c r="H126" s="258"/>
      <c r="I126" s="258"/>
      <c r="J126" s="258"/>
      <c r="K126" s="258"/>
      <c r="L126" s="258"/>
      <c r="M126" s="258"/>
      <c r="N126" s="258"/>
      <c r="O126" s="259"/>
      <c r="P126" s="258"/>
      <c r="Q126" s="258"/>
      <c r="R126" s="258"/>
      <c r="S126" s="258"/>
    </row>
    <row r="127" spans="2:20" x14ac:dyDescent="0.2">
      <c r="B127" s="163"/>
    </row>
    <row r="128" spans="2:20" x14ac:dyDescent="0.2">
      <c r="B128" s="163"/>
    </row>
    <row r="129" spans="2:2" x14ac:dyDescent="0.2">
      <c r="B129" s="163"/>
    </row>
    <row r="130" spans="2:2" x14ac:dyDescent="0.2">
      <c r="B130" s="163"/>
    </row>
    <row r="131" spans="2:2" x14ac:dyDescent="0.2">
      <c r="B131" s="163"/>
    </row>
    <row r="132" spans="2:2" x14ac:dyDescent="0.2">
      <c r="B132" s="163"/>
    </row>
    <row r="133" spans="2:2" x14ac:dyDescent="0.2">
      <c r="B133" s="163"/>
    </row>
    <row r="134" spans="2:2" x14ac:dyDescent="0.2">
      <c r="B134" s="163"/>
    </row>
    <row r="135" spans="2:2" x14ac:dyDescent="0.2">
      <c r="B135" s="163"/>
    </row>
    <row r="136" spans="2:2" x14ac:dyDescent="0.2">
      <c r="B136" s="163"/>
    </row>
    <row r="137" spans="2:2" x14ac:dyDescent="0.2">
      <c r="B137" s="163"/>
    </row>
    <row r="138" spans="2:2" x14ac:dyDescent="0.2">
      <c r="B138" s="163"/>
    </row>
    <row r="139" spans="2:2" x14ac:dyDescent="0.2">
      <c r="B139" s="163"/>
    </row>
    <row r="140" spans="2:2" x14ac:dyDescent="0.2">
      <c r="B140" s="163"/>
    </row>
    <row r="141" spans="2:2" x14ac:dyDescent="0.2">
      <c r="B141" s="163"/>
    </row>
    <row r="142" spans="2:2" x14ac:dyDescent="0.2">
      <c r="B142" s="163"/>
    </row>
    <row r="143" spans="2:2" x14ac:dyDescent="0.2">
      <c r="B143" s="163"/>
    </row>
    <row r="144" spans="2:2" x14ac:dyDescent="0.2">
      <c r="B144" s="163"/>
    </row>
    <row r="145" spans="2:34" x14ac:dyDescent="0.2">
      <c r="B145" s="163"/>
      <c r="AB145" s="158"/>
      <c r="AC145" s="158"/>
      <c r="AD145" s="158"/>
      <c r="AE145" s="158"/>
      <c r="AF145" s="158"/>
      <c r="AG145" s="158"/>
      <c r="AH145" s="158"/>
    </row>
    <row r="146" spans="2:34" x14ac:dyDescent="0.2">
      <c r="B146" s="163"/>
      <c r="AB146" s="158"/>
      <c r="AC146" s="158"/>
      <c r="AD146" s="158"/>
      <c r="AE146" s="158"/>
      <c r="AF146" s="158"/>
      <c r="AG146" s="158"/>
      <c r="AH146" s="158"/>
    </row>
    <row r="147" spans="2:34" x14ac:dyDescent="0.2">
      <c r="B147" s="163"/>
      <c r="AB147" s="158"/>
      <c r="AC147" s="158"/>
      <c r="AD147" s="158"/>
      <c r="AE147" s="158"/>
      <c r="AF147" s="158"/>
      <c r="AG147" s="158"/>
      <c r="AH147" s="158"/>
    </row>
    <row r="148" spans="2:34" x14ac:dyDescent="0.2">
      <c r="B148" s="163"/>
      <c r="AB148" s="158"/>
      <c r="AC148" s="158"/>
      <c r="AD148" s="158"/>
      <c r="AE148" s="158"/>
      <c r="AF148" s="158"/>
      <c r="AG148" s="158"/>
      <c r="AH148" s="158"/>
    </row>
    <row r="149" spans="2:34" x14ac:dyDescent="0.2">
      <c r="B149" s="163"/>
      <c r="AB149" s="158"/>
      <c r="AC149" s="158"/>
      <c r="AD149" s="158"/>
      <c r="AE149" s="158"/>
      <c r="AF149" s="158"/>
      <c r="AG149" s="158"/>
      <c r="AH149" s="158"/>
    </row>
    <row r="150" spans="2:34" x14ac:dyDescent="0.2">
      <c r="B150" s="163"/>
      <c r="AB150" s="158"/>
      <c r="AC150" s="158"/>
      <c r="AD150" s="158"/>
      <c r="AE150" s="158"/>
      <c r="AF150" s="158"/>
      <c r="AG150" s="158"/>
      <c r="AH150" s="158"/>
    </row>
    <row r="151" spans="2:34" x14ac:dyDescent="0.2">
      <c r="B151" s="163"/>
      <c r="AB151" s="158"/>
      <c r="AC151" s="158"/>
      <c r="AD151" s="158"/>
      <c r="AE151" s="158"/>
      <c r="AF151" s="158"/>
      <c r="AG151" s="158"/>
      <c r="AH151" s="158"/>
    </row>
    <row r="152" spans="2:34" s="266" customFormat="1" x14ac:dyDescent="0.2">
      <c r="B152" s="265"/>
    </row>
    <row r="153" spans="2:34" s="266" customFormat="1" ht="12.75" customHeight="1" x14ac:dyDescent="0.2">
      <c r="B153" s="267" t="s">
        <v>13</v>
      </c>
      <c r="C153" s="268">
        <v>13.219972</v>
      </c>
    </row>
    <row r="154" spans="2:34" s="266" customFormat="1" ht="12.75" customHeight="1" x14ac:dyDescent="0.2">
      <c r="B154" s="267" t="s">
        <v>14</v>
      </c>
      <c r="C154" s="268">
        <v>0.75371299999999997</v>
      </c>
    </row>
    <row r="155" spans="2:34" s="266" customFormat="1" ht="12.75" customHeight="1" x14ac:dyDescent="0.2">
      <c r="B155" s="269" t="s">
        <v>0</v>
      </c>
      <c r="C155" s="270">
        <v>7.9459999999999999E-3</v>
      </c>
      <c r="D155" s="271">
        <v>58.93</v>
      </c>
      <c r="E155" s="271">
        <v>83.2</v>
      </c>
    </row>
    <row r="156" spans="2:34" s="266" customFormat="1" ht="12.75" customHeight="1" x14ac:dyDescent="0.2">
      <c r="B156" s="265"/>
    </row>
    <row r="157" spans="2:34" s="266" customFormat="1" ht="12.75" customHeight="1" x14ac:dyDescent="0.2">
      <c r="B157" s="269" t="s">
        <v>15</v>
      </c>
      <c r="C157" s="271">
        <v>77.95</v>
      </c>
      <c r="D157" s="271">
        <v>67.39</v>
      </c>
      <c r="E157" s="271">
        <v>73.39</v>
      </c>
      <c r="F157" s="271">
        <v>65.88</v>
      </c>
      <c r="G157" s="271">
        <v>85.08</v>
      </c>
      <c r="H157" s="271">
        <v>96.38</v>
      </c>
      <c r="I157" s="271">
        <v>3728.62</v>
      </c>
    </row>
    <row r="158" spans="2:34" s="266" customFormat="1" ht="12.75" customHeight="1" x14ac:dyDescent="0.2">
      <c r="B158" s="269"/>
      <c r="C158" s="271">
        <v>537.88</v>
      </c>
      <c r="D158" s="271">
        <v>469.74</v>
      </c>
      <c r="E158" s="271">
        <v>468.45000000000005</v>
      </c>
      <c r="F158" s="271">
        <v>460.09000000000003</v>
      </c>
      <c r="G158" s="271">
        <v>596.30000000000007</v>
      </c>
      <c r="H158" s="271">
        <v>647.40000000000009</v>
      </c>
      <c r="I158" s="271">
        <v>4279.6399999999994</v>
      </c>
    </row>
    <row r="159" spans="2:34" s="266" customFormat="1" ht="12.75" customHeight="1" x14ac:dyDescent="0.2">
      <c r="B159" s="269"/>
      <c r="C159" s="271">
        <v>1137.8000000000002</v>
      </c>
      <c r="D159" s="271">
        <v>975.12000000000012</v>
      </c>
      <c r="E159" s="271">
        <v>1152.93</v>
      </c>
      <c r="F159" s="271">
        <v>960.54000000000008</v>
      </c>
      <c r="G159" s="271">
        <v>1227.19</v>
      </c>
      <c r="H159" s="271">
        <v>1457.5</v>
      </c>
      <c r="I159" s="271">
        <v>5089.74</v>
      </c>
    </row>
    <row r="160" spans="2:34" s="266" customFormat="1" ht="12.75" customHeight="1" x14ac:dyDescent="0.2">
      <c r="B160" s="269" t="s">
        <v>16</v>
      </c>
      <c r="C160" s="270">
        <v>0</v>
      </c>
      <c r="D160" s="270">
        <v>0</v>
      </c>
      <c r="E160" s="270">
        <v>0</v>
      </c>
      <c r="F160" s="270">
        <v>0</v>
      </c>
      <c r="G160" s="270">
        <v>0</v>
      </c>
      <c r="H160" s="270">
        <v>0</v>
      </c>
      <c r="I160" s="270">
        <v>0</v>
      </c>
    </row>
    <row r="161" spans="2:9" s="266" customFormat="1" ht="12.75" customHeight="1" x14ac:dyDescent="0.2">
      <c r="B161" s="265"/>
      <c r="C161" s="270">
        <v>9.4791000000000014E-2</v>
      </c>
      <c r="D161" s="270">
        <v>6.9823999999999997E-2</v>
      </c>
      <c r="E161" s="270">
        <v>9.5524999999999999E-2</v>
      </c>
      <c r="F161" s="270">
        <v>0.11729200000000001</v>
      </c>
      <c r="G161" s="270">
        <v>0.16543099999999999</v>
      </c>
      <c r="H161" s="270">
        <v>0.22603600000000001</v>
      </c>
      <c r="I161" s="270">
        <v>0.22603600000000001</v>
      </c>
    </row>
    <row r="162" spans="2:9" s="266" customFormat="1" ht="12.75" customHeight="1" x14ac:dyDescent="0.2">
      <c r="B162" s="265"/>
      <c r="C162" s="270">
        <v>8.6760000000000004E-2</v>
      </c>
      <c r="D162" s="270">
        <v>6.3909000000000007E-2</v>
      </c>
      <c r="E162" s="270">
        <v>8.7431999999999996E-2</v>
      </c>
      <c r="F162" s="270">
        <v>0.107354</v>
      </c>
      <c r="G162" s="270">
        <v>0.15141499999999999</v>
      </c>
      <c r="H162" s="270">
        <v>0.20688600000000001</v>
      </c>
      <c r="I162" s="270">
        <v>0.20688600000000001</v>
      </c>
    </row>
    <row r="163" spans="2:9" s="266" customFormat="1" ht="12.75" customHeight="1" x14ac:dyDescent="0.2">
      <c r="B163" s="265"/>
      <c r="C163" s="270">
        <v>8.7125000000000008E-2</v>
      </c>
      <c r="D163" s="270">
        <v>6.4177999999999999E-2</v>
      </c>
      <c r="E163" s="270">
        <v>8.7799999999999989E-2</v>
      </c>
      <c r="F163" s="270">
        <v>0.107806</v>
      </c>
      <c r="G163" s="270">
        <v>0.15205199999999999</v>
      </c>
      <c r="H163" s="270">
        <v>0.207756</v>
      </c>
      <c r="I163" s="270">
        <v>0.207756</v>
      </c>
    </row>
    <row r="164" spans="2:9" s="266" customFormat="1" ht="12.75" customHeight="1" x14ac:dyDescent="0.2">
      <c r="B164" s="265"/>
      <c r="C164" s="270">
        <v>6.5099999999999991E-2</v>
      </c>
      <c r="D164" s="270">
        <v>4.7953999999999997E-2</v>
      </c>
      <c r="E164" s="270">
        <v>6.5604999999999997E-2</v>
      </c>
      <c r="F164" s="270">
        <v>8.0554000000000001E-2</v>
      </c>
      <c r="G164" s="270">
        <v>0.11361399999999999</v>
      </c>
      <c r="H164" s="270">
        <v>0.15523699999999999</v>
      </c>
      <c r="I164" s="270">
        <v>0.15523699999999999</v>
      </c>
    </row>
    <row r="165" spans="2:9" s="266" customFormat="1" ht="12.75" customHeight="1" x14ac:dyDescent="0.2">
      <c r="B165" s="265"/>
      <c r="C165" s="270">
        <v>3.2975999999999998E-2</v>
      </c>
      <c r="D165" s="270">
        <v>2.4291E-2</v>
      </c>
      <c r="E165" s="270">
        <v>3.3231000000000004E-2</v>
      </c>
      <c r="F165" s="270">
        <v>4.0804E-2</v>
      </c>
      <c r="G165" s="270">
        <v>5.7549999999999997E-2</v>
      </c>
      <c r="H165" s="270">
        <v>7.8634000000000009E-2</v>
      </c>
      <c r="I165" s="270">
        <v>7.8634000000000009E-2</v>
      </c>
    </row>
    <row r="166" spans="2:9" s="266" customFormat="1" ht="12.75" customHeight="1" x14ac:dyDescent="0.2">
      <c r="B166" s="267" t="s">
        <v>6</v>
      </c>
      <c r="C166" s="268">
        <v>3.7562380000000002</v>
      </c>
      <c r="D166" s="268">
        <v>3.7562380000000002</v>
      </c>
      <c r="E166" s="268">
        <v>3.7562380000000002</v>
      </c>
      <c r="F166" s="268">
        <v>3.7562380000000002</v>
      </c>
      <c r="G166" s="268">
        <v>3.7562380000000002</v>
      </c>
      <c r="H166" s="268">
        <v>3.7562380000000002</v>
      </c>
      <c r="I166" s="268">
        <v>3.7562380000000002</v>
      </c>
    </row>
    <row r="167" spans="2:9" s="266" customFormat="1" ht="12.75" customHeight="1" x14ac:dyDescent="0.2">
      <c r="B167" s="269" t="s">
        <v>5</v>
      </c>
      <c r="C167" s="270">
        <v>1.186E-3</v>
      </c>
    </row>
    <row r="168" spans="2:9" s="266" customFormat="1" ht="12.75" customHeight="1" x14ac:dyDescent="0.2">
      <c r="B168" s="269" t="s">
        <v>1</v>
      </c>
      <c r="C168" s="270">
        <v>1.4455000000000001E-2</v>
      </c>
    </row>
    <row r="169" spans="2:9" s="266" customFormat="1" ht="12.75" customHeight="1" x14ac:dyDescent="0.2">
      <c r="B169" s="269" t="s">
        <v>23</v>
      </c>
      <c r="C169" s="272">
        <v>-0.03</v>
      </c>
      <c r="D169" s="272">
        <v>-0.25</v>
      </c>
      <c r="E169" s="272">
        <v>0</v>
      </c>
      <c r="F169" s="272">
        <v>0</v>
      </c>
      <c r="G169" s="272">
        <v>-0.34</v>
      </c>
      <c r="H169" s="272">
        <v>0</v>
      </c>
      <c r="I169" s="272">
        <v>0</v>
      </c>
    </row>
    <row r="170" spans="2:9" s="266" customFormat="1" ht="12.75" customHeight="1" x14ac:dyDescent="0.2">
      <c r="B170" s="269" t="s">
        <v>24</v>
      </c>
      <c r="C170" s="272">
        <v>0.08</v>
      </c>
      <c r="D170" s="272">
        <v>0.06</v>
      </c>
      <c r="E170" s="272">
        <v>0</v>
      </c>
      <c r="F170" s="272">
        <v>0</v>
      </c>
      <c r="G170" s="272">
        <v>-0.56999999999999995</v>
      </c>
      <c r="H170" s="272">
        <v>0</v>
      </c>
      <c r="I170" s="272">
        <v>0</v>
      </c>
    </row>
    <row r="171" spans="2:9" s="266" customFormat="1" ht="12.75" customHeight="1" x14ac:dyDescent="0.2">
      <c r="B171" s="269" t="s">
        <v>47</v>
      </c>
      <c r="C171" s="272">
        <v>0</v>
      </c>
      <c r="D171" s="272">
        <v>0</v>
      </c>
      <c r="E171" s="272">
        <v>0</v>
      </c>
      <c r="F171" s="272">
        <v>0</v>
      </c>
      <c r="G171" s="272">
        <v>0</v>
      </c>
      <c r="H171" s="272">
        <v>0</v>
      </c>
      <c r="I171" s="272">
        <v>-3632.24</v>
      </c>
    </row>
    <row r="172" spans="2:9" s="266" customFormat="1" ht="12.75" customHeight="1" x14ac:dyDescent="0.2">
      <c r="B172" s="265"/>
    </row>
    <row r="173" spans="2:9" s="266" customFormat="1" ht="12.75" customHeight="1" x14ac:dyDescent="0.2">
      <c r="B173" s="269" t="s">
        <v>3</v>
      </c>
      <c r="C173" s="270">
        <v>0</v>
      </c>
      <c r="D173" s="266">
        <v>0</v>
      </c>
    </row>
    <row r="174" spans="2:9" s="266" customFormat="1" ht="12.75" customHeight="1" x14ac:dyDescent="0.2">
      <c r="B174" s="269" t="s">
        <v>4</v>
      </c>
      <c r="C174" s="270">
        <v>1.2695E-2</v>
      </c>
    </row>
    <row r="175" spans="2:9" s="266" customFormat="1" ht="12.75" customHeight="1" x14ac:dyDescent="0.2">
      <c r="B175" s="269" t="s">
        <v>2</v>
      </c>
      <c r="C175" s="270">
        <v>0</v>
      </c>
      <c r="D175" s="271">
        <v>-23.13</v>
      </c>
    </row>
    <row r="176" spans="2:9" s="266" customFormat="1" ht="12.75" customHeight="1" x14ac:dyDescent="0.2">
      <c r="C176" s="270">
        <v>4.6199999999999998E-2</v>
      </c>
    </row>
    <row r="177" spans="2:3" s="266" customFormat="1" ht="12.75" customHeight="1" x14ac:dyDescent="0.2">
      <c r="B177" s="265"/>
      <c r="C177" s="270">
        <v>2.7300000000000001E-2</v>
      </c>
    </row>
    <row r="178" spans="2:3" s="266" customFormat="1" ht="12.75" customHeight="1" x14ac:dyDescent="0.2">
      <c r="B178" s="265"/>
      <c r="C178" s="270">
        <v>2.2100000000000002E-2</v>
      </c>
    </row>
    <row r="179" spans="2:3" s="266" customFormat="1" ht="12.75" customHeight="1" x14ac:dyDescent="0.2">
      <c r="B179" s="265"/>
      <c r="C179" s="270">
        <v>1.5800000000000002E-2</v>
      </c>
    </row>
    <row r="180" spans="2:3" s="266" customFormat="1" ht="12.75" customHeight="1" x14ac:dyDescent="0.2">
      <c r="B180" s="265"/>
      <c r="C180" s="270">
        <v>6.6E-3</v>
      </c>
    </row>
    <row r="181" spans="2:3" s="266" customFormat="1" ht="12.75" customHeight="1" x14ac:dyDescent="0.2">
      <c r="B181" s="269" t="s">
        <v>17</v>
      </c>
      <c r="C181" s="270">
        <v>7.2920000000000007E-3</v>
      </c>
    </row>
    <row r="182" spans="2:3" s="266" customFormat="1" x14ac:dyDescent="0.2">
      <c r="B182" s="265"/>
    </row>
  </sheetData>
  <mergeCells count="194">
    <mergeCell ref="B8:S8"/>
    <mergeCell ref="F20:F22"/>
    <mergeCell ref="O20:O22"/>
    <mergeCell ref="S20:S22"/>
    <mergeCell ref="C24:C29"/>
    <mergeCell ref="D24:D29"/>
    <mergeCell ref="E24:E29"/>
    <mergeCell ref="F24:F29"/>
    <mergeCell ref="G24:G29"/>
    <mergeCell ref="B17:S17"/>
    <mergeCell ref="P24:P29"/>
    <mergeCell ref="R24:R29"/>
    <mergeCell ref="C31:C33"/>
    <mergeCell ref="D31:D33"/>
    <mergeCell ref="E31:E33"/>
    <mergeCell ref="F31:F33"/>
    <mergeCell ref="H31:H33"/>
    <mergeCell ref="I31:I33"/>
    <mergeCell ref="J31:J33"/>
    <mergeCell ref="K31:K33"/>
    <mergeCell ref="I24:I29"/>
    <mergeCell ref="J24:J29"/>
    <mergeCell ref="K24:K29"/>
    <mergeCell ref="L24:L29"/>
    <mergeCell ref="M24:M29"/>
    <mergeCell ref="N24:N29"/>
    <mergeCell ref="E42:E47"/>
    <mergeCell ref="F42:F47"/>
    <mergeCell ref="G42:G47"/>
    <mergeCell ref="I42:I47"/>
    <mergeCell ref="S31:S33"/>
    <mergeCell ref="C34:S34"/>
    <mergeCell ref="F38:F40"/>
    <mergeCell ref="O38:O40"/>
    <mergeCell ref="S38:S40"/>
    <mergeCell ref="L31:L33"/>
    <mergeCell ref="M31:M33"/>
    <mergeCell ref="N31:N33"/>
    <mergeCell ref="P31:P33"/>
    <mergeCell ref="Q31:Q33"/>
    <mergeCell ref="R31:R33"/>
    <mergeCell ref="M49:M51"/>
    <mergeCell ref="N49:N51"/>
    <mergeCell ref="P49:P51"/>
    <mergeCell ref="Q49:Q51"/>
    <mergeCell ref="R49:R51"/>
    <mergeCell ref="S49:S51"/>
    <mergeCell ref="R42:R47"/>
    <mergeCell ref="C49:C51"/>
    <mergeCell ref="D49:D51"/>
    <mergeCell ref="E49:E51"/>
    <mergeCell ref="F49:F51"/>
    <mergeCell ref="H49:H51"/>
    <mergeCell ref="I49:I51"/>
    <mergeCell ref="J49:J51"/>
    <mergeCell ref="K49:K51"/>
    <mergeCell ref="L49:L51"/>
    <mergeCell ref="J42:J47"/>
    <mergeCell ref="K42:K47"/>
    <mergeCell ref="L42:L47"/>
    <mergeCell ref="M42:M47"/>
    <mergeCell ref="N42:N47"/>
    <mergeCell ref="P42:P47"/>
    <mergeCell ref="C42:C47"/>
    <mergeCell ref="D42:D47"/>
    <mergeCell ref="C52:S52"/>
    <mergeCell ref="F56:F58"/>
    <mergeCell ref="O56:O58"/>
    <mergeCell ref="S56:S58"/>
    <mergeCell ref="C60:C65"/>
    <mergeCell ref="D60:D65"/>
    <mergeCell ref="E60:E65"/>
    <mergeCell ref="F60:F65"/>
    <mergeCell ref="G60:G65"/>
    <mergeCell ref="P60:P65"/>
    <mergeCell ref="R60:R65"/>
    <mergeCell ref="C67:C69"/>
    <mergeCell ref="D67:D69"/>
    <mergeCell ref="E67:E69"/>
    <mergeCell ref="F67:F69"/>
    <mergeCell ref="H67:H69"/>
    <mergeCell ref="I67:I69"/>
    <mergeCell ref="J67:J69"/>
    <mergeCell ref="K67:K69"/>
    <mergeCell ref="I60:I65"/>
    <mergeCell ref="J60:J65"/>
    <mergeCell ref="K60:K65"/>
    <mergeCell ref="L60:L65"/>
    <mergeCell ref="M60:M65"/>
    <mergeCell ref="N60:N65"/>
    <mergeCell ref="E78:E83"/>
    <mergeCell ref="F78:F83"/>
    <mergeCell ref="G78:G83"/>
    <mergeCell ref="I78:I83"/>
    <mergeCell ref="S67:S69"/>
    <mergeCell ref="C70:S70"/>
    <mergeCell ref="F74:F76"/>
    <mergeCell ref="O74:O76"/>
    <mergeCell ref="S74:S76"/>
    <mergeCell ref="L67:L69"/>
    <mergeCell ref="M67:M69"/>
    <mergeCell ref="N67:N69"/>
    <mergeCell ref="P67:P69"/>
    <mergeCell ref="Q67:Q69"/>
    <mergeCell ref="R67:R69"/>
    <mergeCell ref="M85:M87"/>
    <mergeCell ref="N85:N87"/>
    <mergeCell ref="P85:P87"/>
    <mergeCell ref="Q85:Q87"/>
    <mergeCell ref="R85:R87"/>
    <mergeCell ref="S85:S87"/>
    <mergeCell ref="R78:R83"/>
    <mergeCell ref="C85:C87"/>
    <mergeCell ref="D85:D87"/>
    <mergeCell ref="E85:E87"/>
    <mergeCell ref="F85:F87"/>
    <mergeCell ref="H85:H87"/>
    <mergeCell ref="I85:I87"/>
    <mergeCell ref="J85:J87"/>
    <mergeCell ref="K85:K87"/>
    <mergeCell ref="L85:L87"/>
    <mergeCell ref="J78:J83"/>
    <mergeCell ref="K78:K83"/>
    <mergeCell ref="L78:L83"/>
    <mergeCell ref="M78:M83"/>
    <mergeCell ref="N78:N83"/>
    <mergeCell ref="P78:P83"/>
    <mergeCell ref="C78:C83"/>
    <mergeCell ref="D78:D83"/>
    <mergeCell ref="C88:S88"/>
    <mergeCell ref="F92:F94"/>
    <mergeCell ref="O92:O94"/>
    <mergeCell ref="S92:S94"/>
    <mergeCell ref="C96:C101"/>
    <mergeCell ref="D96:D101"/>
    <mergeCell ref="E96:E101"/>
    <mergeCell ref="F96:F101"/>
    <mergeCell ref="G96:G101"/>
    <mergeCell ref="P96:P101"/>
    <mergeCell ref="R96:R101"/>
    <mergeCell ref="C103:C105"/>
    <mergeCell ref="D103:D105"/>
    <mergeCell ref="E103:E105"/>
    <mergeCell ref="F103:F105"/>
    <mergeCell ref="H103:H105"/>
    <mergeCell ref="I103:I105"/>
    <mergeCell ref="J103:J105"/>
    <mergeCell ref="K103:K105"/>
    <mergeCell ref="I96:I101"/>
    <mergeCell ref="J96:J101"/>
    <mergeCell ref="K96:K101"/>
    <mergeCell ref="L96:L101"/>
    <mergeCell ref="M96:M101"/>
    <mergeCell ref="N96:N101"/>
    <mergeCell ref="E114:E119"/>
    <mergeCell ref="F114:F119"/>
    <mergeCell ref="G114:G119"/>
    <mergeCell ref="I114:I119"/>
    <mergeCell ref="S103:S105"/>
    <mergeCell ref="C106:S106"/>
    <mergeCell ref="F110:F112"/>
    <mergeCell ref="O110:O112"/>
    <mergeCell ref="S110:S112"/>
    <mergeCell ref="L103:L105"/>
    <mergeCell ref="M103:M105"/>
    <mergeCell ref="N103:N105"/>
    <mergeCell ref="P103:P105"/>
    <mergeCell ref="Q103:Q105"/>
    <mergeCell ref="R103:R105"/>
    <mergeCell ref="M121:M123"/>
    <mergeCell ref="N121:N123"/>
    <mergeCell ref="P121:P123"/>
    <mergeCell ref="Q121:Q123"/>
    <mergeCell ref="R121:R123"/>
    <mergeCell ref="S121:S123"/>
    <mergeCell ref="R114:R119"/>
    <mergeCell ref="C121:C123"/>
    <mergeCell ref="D121:D123"/>
    <mergeCell ref="E121:E123"/>
    <mergeCell ref="F121:F123"/>
    <mergeCell ref="H121:H123"/>
    <mergeCell ref="I121:I123"/>
    <mergeCell ref="J121:J123"/>
    <mergeCell ref="K121:K123"/>
    <mergeCell ref="L121:L123"/>
    <mergeCell ref="J114:J119"/>
    <mergeCell ref="K114:K119"/>
    <mergeCell ref="L114:L119"/>
    <mergeCell ref="M114:M119"/>
    <mergeCell ref="N114:N119"/>
    <mergeCell ref="P114:P119"/>
    <mergeCell ref="C114:C119"/>
    <mergeCell ref="D114:D119"/>
    <mergeCell ref="C124:S124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CD9077-9D2C-40F6-97C6-396ACE8EFB72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58" customWidth="1"/>
    <col min="2" max="2" width="28.5703125" style="158" customWidth="1"/>
    <col min="3" max="5" width="8.5703125" style="158" hidden="1" customWidth="1" outlineLevel="1"/>
    <col min="6" max="6" width="15.5703125" style="158" customWidth="1" collapsed="1"/>
    <col min="7" max="14" width="8.5703125" style="158" hidden="1" customWidth="1" outlineLevel="1"/>
    <col min="15" max="15" width="15.5703125" style="158" customWidth="1" collapsed="1"/>
    <col min="16" max="18" width="8.5703125" style="158" hidden="1" customWidth="1" outlineLevel="1"/>
    <col min="19" max="19" width="15.5703125" style="158" customWidth="1" collapsed="1"/>
    <col min="20" max="20" width="13.5703125" style="158" customWidth="1"/>
    <col min="21" max="21" width="9.42578125" style="158" bestFit="1" customWidth="1"/>
    <col min="22" max="28" width="9.140625" style="158" customWidth="1"/>
    <col min="29" max="35" width="9.140625" style="159"/>
    <col min="36" max="16384" width="9.140625" style="158"/>
  </cols>
  <sheetData>
    <row r="1" spans="2:35" s="154" customFormat="1" x14ac:dyDescent="0.2">
      <c r="B1" s="154" t="s">
        <v>12</v>
      </c>
    </row>
    <row r="2" spans="2:35" s="154" customFormat="1" ht="15" customHeight="1" x14ac:dyDescent="0.2">
      <c r="B2" s="155" t="s">
        <v>51</v>
      </c>
      <c r="C2" s="155"/>
      <c r="D2" s="155"/>
      <c r="E2" s="155"/>
    </row>
    <row r="3" spans="2:35" s="154" customFormat="1" ht="15" customHeight="1" x14ac:dyDescent="0.2">
      <c r="B3" s="156" t="s">
        <v>45</v>
      </c>
      <c r="C3" s="155"/>
      <c r="D3" s="155"/>
      <c r="E3" s="155"/>
    </row>
    <row r="4" spans="2:35" s="154" customFormat="1" ht="15" customHeight="1" x14ac:dyDescent="0.2">
      <c r="B4" s="290" t="s">
        <v>69</v>
      </c>
      <c r="C4" s="155"/>
      <c r="D4" s="155"/>
      <c r="E4" s="155"/>
    </row>
    <row r="5" spans="2:35" ht="15" customHeight="1" x14ac:dyDescent="0.2">
      <c r="B5" s="157"/>
      <c r="C5" s="157"/>
      <c r="D5" s="157"/>
      <c r="E5" s="157"/>
    </row>
    <row r="6" spans="2:35" ht="15" customHeight="1" x14ac:dyDescent="0.2">
      <c r="B6" s="160" t="s">
        <v>80</v>
      </c>
      <c r="C6" s="157"/>
      <c r="D6" s="157"/>
      <c r="E6" s="157"/>
      <c r="O6" s="22" t="s">
        <v>50</v>
      </c>
    </row>
    <row r="7" spans="2:35" s="163" customFormat="1" ht="15" customHeight="1" x14ac:dyDescent="0.2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68"/>
    </row>
    <row r="12" spans="2:35" ht="12.75" customHeight="1" x14ac:dyDescent="0.2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"/>
    <row r="14" spans="2:35" s="181" customFormat="1" ht="15" customHeight="1" x14ac:dyDescent="0.2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">
      <c r="B16" s="184" t="s">
        <v>81</v>
      </c>
      <c r="C16" s="180"/>
      <c r="D16" s="180"/>
      <c r="E16" s="180"/>
      <c r="O16" s="182"/>
      <c r="T16" s="291"/>
    </row>
    <row r="17" spans="2:21" ht="13.5" customHeight="1" x14ac:dyDescent="0.2">
      <c r="B17" s="185"/>
      <c r="C17" s="185"/>
      <c r="D17" s="185"/>
      <c r="E17" s="185"/>
      <c r="O17" s="186"/>
      <c r="T17" s="186"/>
    </row>
    <row r="18" spans="2:21" ht="24" customHeight="1" x14ac:dyDescent="0.2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">
      <c r="B21" s="274" t="s">
        <v>80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">
      <c r="B23" s="279" t="s">
        <v>22</v>
      </c>
      <c r="C23" s="317">
        <f>ROUND(B15*C171,6)</f>
        <v>0.48292200000000002</v>
      </c>
      <c r="D23" s="317">
        <f>ROUND(B15*C172,6)</f>
        <v>2.9033E-2</v>
      </c>
      <c r="E23" s="317">
        <f>C173</f>
        <v>7.9459999999999999E-3</v>
      </c>
      <c r="F23" s="326">
        <f>SUM(C23:E28)</f>
        <v>0.51990100000000006</v>
      </c>
      <c r="G23" s="316" t="s">
        <v>26</v>
      </c>
      <c r="H23" s="207">
        <f t="shared" ref="H23:H28" si="0">C178</f>
        <v>0</v>
      </c>
      <c r="I23" s="317">
        <f>ROUND(B15*C184,6)</f>
        <v>0.14469000000000001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0.160331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0.70021900000000004</v>
      </c>
      <c r="U23" s="296"/>
    </row>
    <row r="24" spans="2:21" s="154" customFormat="1" ht="12.75" customHeight="1" x14ac:dyDescent="0.2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0.25512200000000002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0.84121000000000001</v>
      </c>
      <c r="U24" s="296"/>
    </row>
    <row r="25" spans="2:21" s="154" customFormat="1" ht="12.75" customHeight="1" x14ac:dyDescent="0.2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0.24709100000000001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0.81427900000000009</v>
      </c>
      <c r="U25" s="296"/>
    </row>
    <row r="26" spans="2:21" s="154" customFormat="1" ht="12.75" customHeight="1" x14ac:dyDescent="0.2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0.24745600000000001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0.80944400000000005</v>
      </c>
      <c r="U26" s="296"/>
    </row>
    <row r="27" spans="2:21" s="154" customFormat="1" ht="12.75" customHeight="1" x14ac:dyDescent="0.2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0.22543099999999999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0.78111900000000012</v>
      </c>
      <c r="U27" s="296"/>
    </row>
    <row r="28" spans="2:21" s="154" customFormat="1" ht="12.75" customHeight="1" x14ac:dyDescent="0.2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0.19330700000000001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0.73979500000000009</v>
      </c>
      <c r="U28" s="296"/>
    </row>
    <row r="29" spans="2:21" s="154" customFormat="1" x14ac:dyDescent="0.2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">
      <c r="B39" s="274" t="s">
        <v>80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">
      <c r="B41" s="279" t="s">
        <v>22</v>
      </c>
      <c r="C41" s="317">
        <f>ROUND(B15*C171,6)</f>
        <v>0.48292200000000002</v>
      </c>
      <c r="D41" s="317">
        <f>ROUND(B15*C172,6)</f>
        <v>2.9033E-2</v>
      </c>
      <c r="E41" s="317">
        <f>C173</f>
        <v>7.9459999999999999E-3</v>
      </c>
      <c r="F41" s="334">
        <f>SUM(C41:E46)</f>
        <v>0.51990100000000006</v>
      </c>
      <c r="G41" s="316" t="s">
        <v>26</v>
      </c>
      <c r="H41" s="238">
        <f t="shared" ref="H41:H46" si="2">D178</f>
        <v>0</v>
      </c>
      <c r="I41" s="317">
        <f>ROUND(B15*D184,6)</f>
        <v>0.14469000000000001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0.160331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0.70021900000000004</v>
      </c>
    </row>
    <row r="42" spans="2:21" s="154" customFormat="1" x14ac:dyDescent="0.2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0.230155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0.81624300000000005</v>
      </c>
    </row>
    <row r="43" spans="2:21" s="154" customFormat="1" x14ac:dyDescent="0.2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0.22424000000000002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0.79142800000000002</v>
      </c>
    </row>
    <row r="44" spans="2:21" s="154" customFormat="1" x14ac:dyDescent="0.2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0.22450899999999999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0.786497</v>
      </c>
    </row>
    <row r="45" spans="2:21" s="154" customFormat="1" x14ac:dyDescent="0.2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0.208285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0.76397300000000001</v>
      </c>
    </row>
    <row r="46" spans="2:21" s="154" customFormat="1" x14ac:dyDescent="0.2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0.18462200000000001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0.73111000000000004</v>
      </c>
    </row>
    <row r="47" spans="2:21" s="154" customFormat="1" x14ac:dyDescent="0.2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">
      <c r="B57" s="274" t="s">
        <v>80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">
      <c r="B59" s="279" t="s">
        <v>22</v>
      </c>
      <c r="C59" s="317">
        <f>ROUND(B15*C171,6)</f>
        <v>0.48292200000000002</v>
      </c>
      <c r="D59" s="317">
        <f>ROUND(B15*C172,6)</f>
        <v>2.9033E-2</v>
      </c>
      <c r="E59" s="317">
        <f>C173</f>
        <v>7.9459999999999999E-3</v>
      </c>
      <c r="F59" s="326">
        <f>SUM(C59:E64)</f>
        <v>0.51990100000000006</v>
      </c>
      <c r="G59" s="316" t="s">
        <v>26</v>
      </c>
      <c r="H59" s="253">
        <f t="shared" ref="H59:H64" si="4">E178</f>
        <v>0</v>
      </c>
      <c r="I59" s="317">
        <f>ROUND(B15*E184,6)</f>
        <v>0.14469000000000001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0.160331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0.70021900000000004</v>
      </c>
    </row>
    <row r="60" spans="2:35" s="154" customFormat="1" x14ac:dyDescent="0.2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0.25585600000000003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0.84194400000000003</v>
      </c>
    </row>
    <row r="61" spans="2:35" s="154" customFormat="1" x14ac:dyDescent="0.2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0.24776299999999998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0.81495099999999998</v>
      </c>
    </row>
    <row r="62" spans="2:35" s="154" customFormat="1" x14ac:dyDescent="0.2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0.24813099999999999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0.81011900000000003</v>
      </c>
    </row>
    <row r="63" spans="2:35" s="154" customFormat="1" x14ac:dyDescent="0.2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0.225936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0.7816240000000001</v>
      </c>
    </row>
    <row r="64" spans="2:35" s="154" customFormat="1" x14ac:dyDescent="0.2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0.19356200000000001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0.7400500000000001</v>
      </c>
    </row>
    <row r="65" spans="2:21" s="154" customFormat="1" x14ac:dyDescent="0.2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">
      <c r="B75" s="274" t="s">
        <v>80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">
      <c r="B77" s="279" t="s">
        <v>22</v>
      </c>
      <c r="C77" s="317">
        <f>ROUND(B15*C171,6)</f>
        <v>0.48292200000000002</v>
      </c>
      <c r="D77" s="317">
        <f>ROUND(B15*C172,6)</f>
        <v>2.9033E-2</v>
      </c>
      <c r="E77" s="317">
        <f>C173</f>
        <v>7.9459999999999999E-3</v>
      </c>
      <c r="F77" s="326">
        <f>SUM(C77:E82)</f>
        <v>0.51990100000000006</v>
      </c>
      <c r="G77" s="316" t="s">
        <v>26</v>
      </c>
      <c r="H77" s="253">
        <f t="shared" ref="H77:H82" si="6">F178</f>
        <v>0</v>
      </c>
      <c r="I77" s="317">
        <f>ROUND(B15*F184,6)</f>
        <v>0.14469000000000001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0.160331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0.70021900000000004</v>
      </c>
    </row>
    <row r="78" spans="2:21" s="154" customFormat="1" x14ac:dyDescent="0.2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0.27762300000000006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0.86371100000000012</v>
      </c>
    </row>
    <row r="79" spans="2:21" s="154" customFormat="1" x14ac:dyDescent="0.2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0.26768500000000006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0.83487300000000009</v>
      </c>
    </row>
    <row r="80" spans="2:21" s="154" customFormat="1" x14ac:dyDescent="0.2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0.26813700000000001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0.830125</v>
      </c>
    </row>
    <row r="81" spans="2:21" s="154" customFormat="1" x14ac:dyDescent="0.2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0.24088499999999999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0.79657300000000009</v>
      </c>
    </row>
    <row r="82" spans="2:21" s="154" customFormat="1" x14ac:dyDescent="0.2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0.20113500000000001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0.74762300000000004</v>
      </c>
    </row>
    <row r="83" spans="2:21" s="154" customFormat="1" x14ac:dyDescent="0.2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">
      <c r="B93" s="274" t="s">
        <v>80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">
      <c r="B95" s="279" t="s">
        <v>22</v>
      </c>
      <c r="C95" s="317">
        <f>ROUND(B15*C171,6)</f>
        <v>0.48292200000000002</v>
      </c>
      <c r="D95" s="317">
        <f>ROUND(B15*C172,6)</f>
        <v>2.9033E-2</v>
      </c>
      <c r="E95" s="317">
        <f>C173</f>
        <v>7.9459999999999999E-3</v>
      </c>
      <c r="F95" s="326">
        <f>SUM(C95:E100)</f>
        <v>0.51990100000000006</v>
      </c>
      <c r="G95" s="316" t="s">
        <v>26</v>
      </c>
      <c r="H95" s="206">
        <f t="shared" ref="H95:H100" si="8">G178</f>
        <v>0</v>
      </c>
      <c r="I95" s="317">
        <f>ROUND(B15*G184,6)</f>
        <v>0.14469000000000001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0.160331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0.70021900000000004</v>
      </c>
    </row>
    <row r="96" spans="2:21" s="154" customFormat="1" x14ac:dyDescent="0.2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0.325762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0.91185000000000005</v>
      </c>
    </row>
    <row r="97" spans="2:21" s="154" customFormat="1" x14ac:dyDescent="0.2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0.31174600000000002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0.87893399999999999</v>
      </c>
    </row>
    <row r="98" spans="2:21" s="154" customFormat="1" x14ac:dyDescent="0.2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0.31238300000000002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0.87437100000000001</v>
      </c>
    </row>
    <row r="99" spans="2:21" s="154" customFormat="1" x14ac:dyDescent="0.2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0.27394499999999999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0.82963300000000006</v>
      </c>
    </row>
    <row r="100" spans="2:21" s="154" customFormat="1" x14ac:dyDescent="0.2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0.21788099999999999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0.76436900000000008</v>
      </c>
    </row>
    <row r="101" spans="2:21" s="154" customFormat="1" x14ac:dyDescent="0.2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">
      <c r="B111" s="274" t="s">
        <v>80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">
      <c r="B113" s="279" t="s">
        <v>22</v>
      </c>
      <c r="C113" s="317">
        <f>ROUND(B15*C171,6)</f>
        <v>0.48292200000000002</v>
      </c>
      <c r="D113" s="317">
        <f>ROUND(B15*C172,6)</f>
        <v>2.9033E-2</v>
      </c>
      <c r="E113" s="317">
        <f>C173</f>
        <v>7.9459999999999999E-3</v>
      </c>
      <c r="F113" s="326">
        <f>SUM(C113:E118)</f>
        <v>0.51990100000000006</v>
      </c>
      <c r="G113" s="316" t="s">
        <v>26</v>
      </c>
      <c r="H113" s="253">
        <f t="shared" ref="H113:H118" si="10">H178</f>
        <v>0</v>
      </c>
      <c r="I113" s="317">
        <f>ROUND(B15*H184,6)</f>
        <v>0.14469000000000001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0.160331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0.70021900000000004</v>
      </c>
    </row>
    <row r="114" spans="2:21" s="154" customFormat="1" x14ac:dyDescent="0.2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0.38636700000000002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0.97245500000000007</v>
      </c>
    </row>
    <row r="115" spans="2:21" s="154" customFormat="1" x14ac:dyDescent="0.2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0.36721700000000002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0.93440500000000004</v>
      </c>
    </row>
    <row r="116" spans="2:21" s="154" customFormat="1" x14ac:dyDescent="0.2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0.36808700000000005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0.9300750000000001</v>
      </c>
    </row>
    <row r="117" spans="2:21" s="154" customFormat="1" x14ac:dyDescent="0.2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0.31556800000000002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0.87125600000000003</v>
      </c>
    </row>
    <row r="118" spans="2:21" s="154" customFormat="1" x14ac:dyDescent="0.2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0.23896500000000001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0.78545300000000007</v>
      </c>
    </row>
    <row r="119" spans="2:21" s="154" customFormat="1" x14ac:dyDescent="0.2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">
      <c r="B129" s="274" t="s">
        <v>80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">
      <c r="B131" s="279" t="s">
        <v>22</v>
      </c>
      <c r="C131" s="317">
        <f>ROUND(B15*C171,6)</f>
        <v>0.48292200000000002</v>
      </c>
      <c r="D131" s="317">
        <f>ROUND(B15*C172,6)</f>
        <v>2.9033E-2</v>
      </c>
      <c r="E131" s="317">
        <f>C173</f>
        <v>7.9459999999999999E-3</v>
      </c>
      <c r="F131" s="326">
        <f>SUM(C131:E136)</f>
        <v>0.51990100000000006</v>
      </c>
      <c r="G131" s="316" t="s">
        <v>26</v>
      </c>
      <c r="H131" s="253">
        <f>I178</f>
        <v>0</v>
      </c>
      <c r="I131" s="317">
        <f>ROUND(B15*I184,6)</f>
        <v>0.14469000000000001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0.160331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0.70021900000000004</v>
      </c>
    </row>
    <row r="132" spans="2:20" s="154" customFormat="1" x14ac:dyDescent="0.2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0.38636700000000002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0.97245500000000007</v>
      </c>
    </row>
    <row r="133" spans="2:20" s="154" customFormat="1" x14ac:dyDescent="0.2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0.36721700000000002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0.93440500000000004</v>
      </c>
    </row>
    <row r="134" spans="2:20" s="154" customFormat="1" x14ac:dyDescent="0.2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0.36808700000000005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0.9300750000000001</v>
      </c>
    </row>
    <row r="135" spans="2:20" s="154" customFormat="1" x14ac:dyDescent="0.2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0.31556800000000002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0.87125600000000003</v>
      </c>
    </row>
    <row r="136" spans="2:20" s="154" customFormat="1" x14ac:dyDescent="0.2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0.23896500000000001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0.78545300000000007</v>
      </c>
    </row>
    <row r="137" spans="2:20" s="154" customFormat="1" x14ac:dyDescent="0.2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">
      <c r="B142" s="243" t="s">
        <v>21</v>
      </c>
    </row>
    <row r="163" spans="2:35" x14ac:dyDescent="0.2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">
      <c r="B170" s="265"/>
    </row>
    <row r="171" spans="2:35" s="266" customFormat="1" ht="12.75" customHeight="1" x14ac:dyDescent="0.2">
      <c r="B171" s="267" t="s">
        <v>13</v>
      </c>
      <c r="C171" s="268">
        <v>12.536917000000001</v>
      </c>
    </row>
    <row r="172" spans="2:35" s="266" customFormat="1" ht="12.75" customHeight="1" x14ac:dyDescent="0.2">
      <c r="B172" s="267" t="s">
        <v>14</v>
      </c>
      <c r="C172" s="268">
        <v>0.75371299999999997</v>
      </c>
    </row>
    <row r="173" spans="2:35" s="266" customFormat="1" ht="12.75" customHeight="1" x14ac:dyDescent="0.2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">
      <c r="B174" s="265"/>
    </row>
    <row r="175" spans="2:35" s="266" customFormat="1" ht="12.75" customHeight="1" x14ac:dyDescent="0.2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">
      <c r="B184" s="267" t="s">
        <v>6</v>
      </c>
      <c r="C184" s="268">
        <v>3.7562380000000002</v>
      </c>
      <c r="D184" s="268">
        <v>3.7562380000000002</v>
      </c>
      <c r="E184" s="268">
        <v>3.7562380000000002</v>
      </c>
      <c r="F184" s="268">
        <v>3.7562380000000002</v>
      </c>
      <c r="G184" s="268">
        <v>3.7562380000000002</v>
      </c>
      <c r="H184" s="268">
        <v>3.7562380000000002</v>
      </c>
      <c r="I184" s="268">
        <v>3.7562380000000002</v>
      </c>
    </row>
    <row r="185" spans="2:9" s="266" customFormat="1" ht="12.75" customHeight="1" x14ac:dyDescent="0.2">
      <c r="B185" s="269" t="s">
        <v>5</v>
      </c>
      <c r="C185" s="270">
        <v>1.186E-3</v>
      </c>
    </row>
    <row r="186" spans="2:9" s="266" customFormat="1" ht="12.75" customHeight="1" x14ac:dyDescent="0.2">
      <c r="B186" s="269" t="s">
        <v>1</v>
      </c>
      <c r="C186" s="270">
        <v>1.4455000000000001E-2</v>
      </c>
    </row>
    <row r="187" spans="2:9" s="266" customFormat="1" ht="12.75" customHeight="1" x14ac:dyDescent="0.2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">
      <c r="B190" s="265"/>
    </row>
    <row r="191" spans="2:9" s="266" customFormat="1" ht="12.75" customHeight="1" x14ac:dyDescent="0.2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">
      <c r="B192" s="269" t="s">
        <v>4</v>
      </c>
      <c r="C192" s="270">
        <v>1.2695E-2</v>
      </c>
    </row>
    <row r="193" spans="2:4" s="266" customFormat="1" ht="12.75" customHeight="1" x14ac:dyDescent="0.2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">
      <c r="C194" s="270">
        <v>4.6199999999999998E-2</v>
      </c>
    </row>
    <row r="195" spans="2:4" s="266" customFormat="1" ht="12.75" customHeight="1" x14ac:dyDescent="0.2">
      <c r="B195" s="265"/>
      <c r="C195" s="270">
        <v>2.7300000000000001E-2</v>
      </c>
    </row>
    <row r="196" spans="2:4" s="266" customFormat="1" ht="12.75" customHeight="1" x14ac:dyDescent="0.2">
      <c r="B196" s="265"/>
      <c r="C196" s="270">
        <v>2.2100000000000002E-2</v>
      </c>
    </row>
    <row r="197" spans="2:4" s="266" customFormat="1" ht="12.75" customHeight="1" x14ac:dyDescent="0.2">
      <c r="B197" s="265"/>
      <c r="C197" s="270">
        <v>1.5800000000000002E-2</v>
      </c>
    </row>
    <row r="198" spans="2:4" s="266" customFormat="1" ht="12.75" customHeight="1" x14ac:dyDescent="0.2">
      <c r="B198" s="265"/>
      <c r="C198" s="270">
        <v>6.6E-3</v>
      </c>
    </row>
    <row r="199" spans="2:4" s="266" customFormat="1" ht="12.75" customHeight="1" x14ac:dyDescent="0.2">
      <c r="B199" s="269" t="s">
        <v>17</v>
      </c>
      <c r="C199" s="270">
        <v>7.2920000000000007E-3</v>
      </c>
    </row>
    <row r="200" spans="2:4" s="266" customFormat="1" x14ac:dyDescent="0.2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89D6F-A1BB-4755-89A4-06BB853C9A49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58" customWidth="1"/>
    <col min="2" max="2" width="28.5703125" style="158" customWidth="1"/>
    <col min="3" max="5" width="8.5703125" style="158" hidden="1" customWidth="1" outlineLevel="1"/>
    <col min="6" max="6" width="15.5703125" style="158" customWidth="1" collapsed="1"/>
    <col min="7" max="14" width="8.5703125" style="158" hidden="1" customWidth="1" outlineLevel="1"/>
    <col min="15" max="15" width="15.5703125" style="158" customWidth="1" collapsed="1"/>
    <col min="16" max="18" width="8.5703125" style="158" hidden="1" customWidth="1" outlineLevel="1"/>
    <col min="19" max="19" width="15.5703125" style="158" customWidth="1" collapsed="1"/>
    <col min="20" max="20" width="13.5703125" style="158" customWidth="1"/>
    <col min="21" max="21" width="9.42578125" style="158" bestFit="1" customWidth="1"/>
    <col min="22" max="28" width="9.140625" style="158" customWidth="1"/>
    <col min="29" max="35" width="9.140625" style="159"/>
    <col min="36" max="16384" width="9.140625" style="158"/>
  </cols>
  <sheetData>
    <row r="1" spans="2:35" s="154" customFormat="1" x14ac:dyDescent="0.2">
      <c r="B1" s="154" t="s">
        <v>12</v>
      </c>
    </row>
    <row r="2" spans="2:35" s="154" customFormat="1" ht="15" customHeight="1" x14ac:dyDescent="0.2">
      <c r="B2" s="155" t="s">
        <v>51</v>
      </c>
      <c r="C2" s="155"/>
      <c r="D2" s="155"/>
      <c r="E2" s="155"/>
    </row>
    <row r="3" spans="2:35" s="154" customFormat="1" ht="15" customHeight="1" x14ac:dyDescent="0.2">
      <c r="B3" s="156" t="s">
        <v>45</v>
      </c>
      <c r="C3" s="155"/>
      <c r="D3" s="155"/>
      <c r="E3" s="155"/>
    </row>
    <row r="4" spans="2:35" s="154" customFormat="1" ht="15" customHeight="1" x14ac:dyDescent="0.2">
      <c r="B4" s="290" t="s">
        <v>69</v>
      </c>
      <c r="C4" s="155"/>
      <c r="D4" s="155"/>
      <c r="E4" s="155"/>
    </row>
    <row r="5" spans="2:35" ht="15" customHeight="1" x14ac:dyDescent="0.2">
      <c r="B5" s="157"/>
      <c r="C5" s="157"/>
      <c r="D5" s="157"/>
      <c r="E5" s="157"/>
    </row>
    <row r="6" spans="2:35" ht="15" customHeight="1" x14ac:dyDescent="0.2">
      <c r="B6" s="160" t="s">
        <v>78</v>
      </c>
      <c r="C6" s="157"/>
      <c r="D6" s="157"/>
      <c r="E6" s="157"/>
      <c r="O6" s="22" t="s">
        <v>50</v>
      </c>
    </row>
    <row r="7" spans="2:35" s="163" customFormat="1" ht="15" customHeight="1" x14ac:dyDescent="0.2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75"/>
    </row>
    <row r="12" spans="2:35" ht="12.75" customHeight="1" x14ac:dyDescent="0.2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"/>
    <row r="14" spans="2:35" s="181" customFormat="1" ht="15" customHeight="1" x14ac:dyDescent="0.2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">
      <c r="B16" s="184" t="s">
        <v>79</v>
      </c>
      <c r="C16" s="180"/>
      <c r="D16" s="180"/>
      <c r="E16" s="180"/>
      <c r="O16" s="182"/>
      <c r="T16" s="291"/>
    </row>
    <row r="17" spans="2:21" ht="13.5" customHeight="1" x14ac:dyDescent="0.2">
      <c r="B17" s="185"/>
      <c r="C17" s="185"/>
      <c r="D17" s="185"/>
      <c r="E17" s="185"/>
      <c r="O17" s="186"/>
      <c r="T17" s="186"/>
    </row>
    <row r="18" spans="2:21" ht="24" customHeight="1" x14ac:dyDescent="0.2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">
      <c r="B21" s="274" t="s">
        <v>78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">
      <c r="B23" s="279" t="s">
        <v>22</v>
      </c>
      <c r="C23" s="317">
        <f>ROUND(B15*C171,6)</f>
        <v>0.43684899999999999</v>
      </c>
      <c r="D23" s="317">
        <f>ROUND(B15*C172,6)</f>
        <v>2.9033E-2</v>
      </c>
      <c r="E23" s="317">
        <f>C173</f>
        <v>7.9459999999999999E-3</v>
      </c>
      <c r="F23" s="326">
        <f>SUM(C23:E28)</f>
        <v>0.47382799999999997</v>
      </c>
      <c r="G23" s="316" t="s">
        <v>26</v>
      </c>
      <c r="H23" s="207">
        <f t="shared" ref="H23:H28" si="0">C178</f>
        <v>0</v>
      </c>
      <c r="I23" s="317">
        <f>ROUND(B15*C184,6)</f>
        <v>0.14469000000000001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0.160331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0.65414599999999989</v>
      </c>
      <c r="U23" s="296"/>
    </row>
    <row r="24" spans="2:21" s="154" customFormat="1" ht="12.75" customHeight="1" x14ac:dyDescent="0.2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0.25512200000000002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0.79513699999999998</v>
      </c>
      <c r="U24" s="296"/>
    </row>
    <row r="25" spans="2:21" s="154" customFormat="1" ht="12.75" customHeight="1" x14ac:dyDescent="0.2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0.24709100000000001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0.76820599999999994</v>
      </c>
      <c r="U25" s="296"/>
    </row>
    <row r="26" spans="2:21" s="154" customFormat="1" ht="12.75" customHeight="1" x14ac:dyDescent="0.2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0.24745600000000001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0.76337100000000002</v>
      </c>
      <c r="U26" s="296"/>
    </row>
    <row r="27" spans="2:21" s="154" customFormat="1" ht="12.75" customHeight="1" x14ac:dyDescent="0.2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0.22543099999999999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0.73504599999999998</v>
      </c>
      <c r="U27" s="296"/>
    </row>
    <row r="28" spans="2:21" s="154" customFormat="1" ht="12.75" customHeight="1" x14ac:dyDescent="0.2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0.19330700000000001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0.69372200000000006</v>
      </c>
      <c r="U28" s="296"/>
    </row>
    <row r="29" spans="2:21" s="154" customFormat="1" x14ac:dyDescent="0.2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">
      <c r="B39" s="274" t="s">
        <v>78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">
      <c r="B41" s="279" t="s">
        <v>22</v>
      </c>
      <c r="C41" s="317">
        <f>ROUND(B15*C171,6)</f>
        <v>0.43684899999999999</v>
      </c>
      <c r="D41" s="317">
        <f>ROUND(B15*C172,6)</f>
        <v>2.9033E-2</v>
      </c>
      <c r="E41" s="317">
        <f>C173</f>
        <v>7.9459999999999999E-3</v>
      </c>
      <c r="F41" s="334">
        <f>SUM(C41:E46)</f>
        <v>0.47382799999999997</v>
      </c>
      <c r="G41" s="316" t="s">
        <v>26</v>
      </c>
      <c r="H41" s="238">
        <f t="shared" ref="H41:H46" si="2">D178</f>
        <v>0</v>
      </c>
      <c r="I41" s="317">
        <f>ROUND(B15*D184,6)</f>
        <v>0.14469000000000001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0.160331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0.65414599999999989</v>
      </c>
    </row>
    <row r="42" spans="2:21" s="154" customFormat="1" x14ac:dyDescent="0.2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0.230155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0.77017000000000002</v>
      </c>
    </row>
    <row r="43" spans="2:21" s="154" customFormat="1" x14ac:dyDescent="0.2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0.22424000000000002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0.74535499999999999</v>
      </c>
    </row>
    <row r="44" spans="2:21" s="154" customFormat="1" x14ac:dyDescent="0.2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0.22450899999999999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0.74042399999999997</v>
      </c>
    </row>
    <row r="45" spans="2:21" s="154" customFormat="1" x14ac:dyDescent="0.2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0.208285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0.71789999999999998</v>
      </c>
    </row>
    <row r="46" spans="2:21" s="154" customFormat="1" x14ac:dyDescent="0.2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0.18462200000000001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0.68503700000000001</v>
      </c>
    </row>
    <row r="47" spans="2:21" s="154" customFormat="1" x14ac:dyDescent="0.2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">
      <c r="B57" s="274" t="s">
        <v>78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">
      <c r="B59" s="279" t="s">
        <v>22</v>
      </c>
      <c r="C59" s="317">
        <f>ROUND(B15*C171,6)</f>
        <v>0.43684899999999999</v>
      </c>
      <c r="D59" s="317">
        <f>ROUND(B15*C172,6)</f>
        <v>2.9033E-2</v>
      </c>
      <c r="E59" s="317">
        <f>C173</f>
        <v>7.9459999999999999E-3</v>
      </c>
      <c r="F59" s="326">
        <f>SUM(C59:E64)</f>
        <v>0.47382799999999997</v>
      </c>
      <c r="G59" s="316" t="s">
        <v>26</v>
      </c>
      <c r="H59" s="253">
        <f t="shared" ref="H59:H64" si="4">E178</f>
        <v>0</v>
      </c>
      <c r="I59" s="317">
        <f>ROUND(B15*E184,6)</f>
        <v>0.14469000000000001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0.160331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0.65414599999999989</v>
      </c>
    </row>
    <row r="60" spans="2:35" s="154" customFormat="1" x14ac:dyDescent="0.2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0.25585600000000003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0.795871</v>
      </c>
    </row>
    <row r="61" spans="2:35" s="154" customFormat="1" x14ac:dyDescent="0.2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0.24776299999999998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0.76887799999999995</v>
      </c>
    </row>
    <row r="62" spans="2:35" s="154" customFormat="1" x14ac:dyDescent="0.2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0.24813099999999999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0.764046</v>
      </c>
    </row>
    <row r="63" spans="2:35" s="154" customFormat="1" x14ac:dyDescent="0.2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0.225936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0.73555099999999995</v>
      </c>
    </row>
    <row r="64" spans="2:35" s="154" customFormat="1" x14ac:dyDescent="0.2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0.19356200000000001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0.69397699999999996</v>
      </c>
    </row>
    <row r="65" spans="2:21" s="154" customFormat="1" x14ac:dyDescent="0.2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">
      <c r="B75" s="274" t="s">
        <v>78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">
      <c r="B77" s="279" t="s">
        <v>22</v>
      </c>
      <c r="C77" s="317">
        <f>ROUND(B15*C171,6)</f>
        <v>0.43684899999999999</v>
      </c>
      <c r="D77" s="317">
        <f>ROUND(B15*C172,6)</f>
        <v>2.9033E-2</v>
      </c>
      <c r="E77" s="317">
        <f>C173</f>
        <v>7.9459999999999999E-3</v>
      </c>
      <c r="F77" s="326">
        <f>SUM(C77:E82)</f>
        <v>0.47382799999999997</v>
      </c>
      <c r="G77" s="316" t="s">
        <v>26</v>
      </c>
      <c r="H77" s="253">
        <f t="shared" ref="H77:H82" si="6">F178</f>
        <v>0</v>
      </c>
      <c r="I77" s="317">
        <f>ROUND(B15*F184,6)</f>
        <v>0.14469000000000001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0.160331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0.65414599999999989</v>
      </c>
    </row>
    <row r="78" spans="2:21" s="154" customFormat="1" x14ac:dyDescent="0.2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0.27762300000000006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0.81763800000000009</v>
      </c>
    </row>
    <row r="79" spans="2:21" s="154" customFormat="1" x14ac:dyDescent="0.2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0.26768500000000006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0.78880000000000006</v>
      </c>
    </row>
    <row r="80" spans="2:21" s="154" customFormat="1" x14ac:dyDescent="0.2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0.26813700000000001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0.78405199999999997</v>
      </c>
    </row>
    <row r="81" spans="2:21" s="154" customFormat="1" x14ac:dyDescent="0.2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0.24088499999999999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0.75049999999999994</v>
      </c>
    </row>
    <row r="82" spans="2:21" s="154" customFormat="1" x14ac:dyDescent="0.2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0.20113500000000001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0.70155000000000001</v>
      </c>
    </row>
    <row r="83" spans="2:21" s="154" customFormat="1" x14ac:dyDescent="0.2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">
      <c r="B93" s="274" t="s">
        <v>78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">
      <c r="B95" s="279" t="s">
        <v>22</v>
      </c>
      <c r="C95" s="317">
        <f>ROUND(B15*C171,6)</f>
        <v>0.43684899999999999</v>
      </c>
      <c r="D95" s="317">
        <f>ROUND(B15*C172,6)</f>
        <v>2.9033E-2</v>
      </c>
      <c r="E95" s="317">
        <f>C173</f>
        <v>7.9459999999999999E-3</v>
      </c>
      <c r="F95" s="326">
        <f>SUM(C95:E100)</f>
        <v>0.47382799999999997</v>
      </c>
      <c r="G95" s="316" t="s">
        <v>26</v>
      </c>
      <c r="H95" s="206">
        <f t="shared" ref="H95:H100" si="8">G178</f>
        <v>0</v>
      </c>
      <c r="I95" s="317">
        <f>ROUND(B15*G184,6)</f>
        <v>0.14469000000000001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0.160331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0.65414599999999989</v>
      </c>
    </row>
    <row r="96" spans="2:21" s="154" customFormat="1" x14ac:dyDescent="0.2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0.325762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0.86577700000000002</v>
      </c>
    </row>
    <row r="97" spans="2:21" s="154" customFormat="1" x14ac:dyDescent="0.2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0.31174600000000002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0.83286099999999996</v>
      </c>
    </row>
    <row r="98" spans="2:21" s="154" customFormat="1" x14ac:dyDescent="0.2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0.31238300000000002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0.82829799999999998</v>
      </c>
    </row>
    <row r="99" spans="2:21" s="154" customFormat="1" x14ac:dyDescent="0.2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0.27394499999999999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0.78356000000000003</v>
      </c>
    </row>
    <row r="100" spans="2:21" s="154" customFormat="1" x14ac:dyDescent="0.2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0.21788099999999999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0.71829599999999993</v>
      </c>
    </row>
    <row r="101" spans="2:21" s="154" customFormat="1" x14ac:dyDescent="0.2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">
      <c r="B111" s="274" t="s">
        <v>78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">
      <c r="B113" s="279" t="s">
        <v>22</v>
      </c>
      <c r="C113" s="317">
        <f>ROUND(B15*C171,6)</f>
        <v>0.43684899999999999</v>
      </c>
      <c r="D113" s="317">
        <f>ROUND(B15*C172,6)</f>
        <v>2.9033E-2</v>
      </c>
      <c r="E113" s="317">
        <f>C173</f>
        <v>7.9459999999999999E-3</v>
      </c>
      <c r="F113" s="326">
        <f>SUM(C113:E118)</f>
        <v>0.47382799999999997</v>
      </c>
      <c r="G113" s="316" t="s">
        <v>26</v>
      </c>
      <c r="H113" s="253">
        <f t="shared" ref="H113:H118" si="10">H178</f>
        <v>0</v>
      </c>
      <c r="I113" s="317">
        <f>ROUND(B15*H184,6)</f>
        <v>0.14469000000000001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0.160331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0.65414599999999989</v>
      </c>
    </row>
    <row r="114" spans="2:21" s="154" customFormat="1" x14ac:dyDescent="0.2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0.38636700000000002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0.92638200000000004</v>
      </c>
    </row>
    <row r="115" spans="2:21" s="154" customFormat="1" x14ac:dyDescent="0.2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0.36721700000000002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0.88833200000000001</v>
      </c>
    </row>
    <row r="116" spans="2:21" s="154" customFormat="1" x14ac:dyDescent="0.2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0.36808700000000005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0.88400199999999995</v>
      </c>
    </row>
    <row r="117" spans="2:21" s="154" customFormat="1" x14ac:dyDescent="0.2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0.31556800000000002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0.825183</v>
      </c>
    </row>
    <row r="118" spans="2:21" s="154" customFormat="1" x14ac:dyDescent="0.2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0.23896500000000001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0.73938000000000004</v>
      </c>
    </row>
    <row r="119" spans="2:21" s="154" customFormat="1" x14ac:dyDescent="0.2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">
      <c r="B129" s="274" t="s">
        <v>78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">
      <c r="B131" s="279" t="s">
        <v>22</v>
      </c>
      <c r="C131" s="317">
        <f>ROUND(B15*C171,6)</f>
        <v>0.43684899999999999</v>
      </c>
      <c r="D131" s="317">
        <f>ROUND(B15*C172,6)</f>
        <v>2.9033E-2</v>
      </c>
      <c r="E131" s="317">
        <f>C173</f>
        <v>7.9459999999999999E-3</v>
      </c>
      <c r="F131" s="326">
        <f>SUM(C131:E136)</f>
        <v>0.47382799999999997</v>
      </c>
      <c r="G131" s="316" t="s">
        <v>26</v>
      </c>
      <c r="H131" s="253">
        <f>I178</f>
        <v>0</v>
      </c>
      <c r="I131" s="317">
        <f>ROUND(B15*I184,6)</f>
        <v>0.14469000000000001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0.160331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0.65414599999999989</v>
      </c>
    </row>
    <row r="132" spans="2:20" s="154" customFormat="1" x14ac:dyDescent="0.2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0.38636700000000002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0.92638200000000004</v>
      </c>
    </row>
    <row r="133" spans="2:20" s="154" customFormat="1" x14ac:dyDescent="0.2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0.36721700000000002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0.88833200000000001</v>
      </c>
    </row>
    <row r="134" spans="2:20" s="154" customFormat="1" x14ac:dyDescent="0.2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0.36808700000000005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0.88400199999999995</v>
      </c>
    </row>
    <row r="135" spans="2:20" s="154" customFormat="1" x14ac:dyDescent="0.2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0.31556800000000002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0.825183</v>
      </c>
    </row>
    <row r="136" spans="2:20" s="154" customFormat="1" x14ac:dyDescent="0.2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0.23896500000000001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0.73938000000000004</v>
      </c>
    </row>
    <row r="137" spans="2:20" s="154" customFormat="1" x14ac:dyDescent="0.2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">
      <c r="B142" s="243" t="s">
        <v>21</v>
      </c>
    </row>
    <row r="163" spans="2:35" x14ac:dyDescent="0.2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">
      <c r="B170" s="265"/>
    </row>
    <row r="171" spans="2:35" s="266" customFormat="1" ht="12.75" customHeight="1" x14ac:dyDescent="0.2">
      <c r="B171" s="267" t="s">
        <v>13</v>
      </c>
      <c r="C171" s="268">
        <v>11.340833</v>
      </c>
    </row>
    <row r="172" spans="2:35" s="266" customFormat="1" ht="12.75" customHeight="1" x14ac:dyDescent="0.2">
      <c r="B172" s="267" t="s">
        <v>14</v>
      </c>
      <c r="C172" s="268">
        <v>0.75371299999999997</v>
      </c>
    </row>
    <row r="173" spans="2:35" s="266" customFormat="1" ht="12.75" customHeight="1" x14ac:dyDescent="0.2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">
      <c r="B174" s="265"/>
    </row>
    <row r="175" spans="2:35" s="266" customFormat="1" ht="12.75" customHeight="1" x14ac:dyDescent="0.2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">
      <c r="B184" s="267" t="s">
        <v>6</v>
      </c>
      <c r="C184" s="268">
        <v>3.7562380000000002</v>
      </c>
      <c r="D184" s="268">
        <v>3.7562380000000002</v>
      </c>
      <c r="E184" s="268">
        <v>3.7562380000000002</v>
      </c>
      <c r="F184" s="268">
        <v>3.7562380000000002</v>
      </c>
      <c r="G184" s="268">
        <v>3.7562380000000002</v>
      </c>
      <c r="H184" s="268">
        <v>3.7562380000000002</v>
      </c>
      <c r="I184" s="268">
        <v>3.7562380000000002</v>
      </c>
    </row>
    <row r="185" spans="2:9" s="266" customFormat="1" ht="12.75" customHeight="1" x14ac:dyDescent="0.2">
      <c r="B185" s="269" t="s">
        <v>5</v>
      </c>
      <c r="C185" s="270">
        <v>1.186E-3</v>
      </c>
    </row>
    <row r="186" spans="2:9" s="266" customFormat="1" ht="12.75" customHeight="1" x14ac:dyDescent="0.2">
      <c r="B186" s="269" t="s">
        <v>1</v>
      </c>
      <c r="C186" s="270">
        <v>1.4455000000000001E-2</v>
      </c>
    </row>
    <row r="187" spans="2:9" s="266" customFormat="1" ht="12.75" customHeight="1" x14ac:dyDescent="0.2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">
      <c r="B190" s="265"/>
    </row>
    <row r="191" spans="2:9" s="266" customFormat="1" ht="12.75" customHeight="1" x14ac:dyDescent="0.2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">
      <c r="B192" s="269" t="s">
        <v>4</v>
      </c>
      <c r="C192" s="270">
        <v>1.2695E-2</v>
      </c>
    </row>
    <row r="193" spans="2:4" s="266" customFormat="1" ht="12.75" customHeight="1" x14ac:dyDescent="0.2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">
      <c r="C194" s="270">
        <v>4.6199999999999998E-2</v>
      </c>
    </row>
    <row r="195" spans="2:4" s="266" customFormat="1" ht="12.75" customHeight="1" x14ac:dyDescent="0.2">
      <c r="B195" s="265"/>
      <c r="C195" s="270">
        <v>2.7300000000000001E-2</v>
      </c>
    </row>
    <row r="196" spans="2:4" s="266" customFormat="1" ht="12.75" customHeight="1" x14ac:dyDescent="0.2">
      <c r="B196" s="265"/>
      <c r="C196" s="270">
        <v>2.2100000000000002E-2</v>
      </c>
    </row>
    <row r="197" spans="2:4" s="266" customFormat="1" ht="12.75" customHeight="1" x14ac:dyDescent="0.2">
      <c r="B197" s="265"/>
      <c r="C197" s="270">
        <v>1.5800000000000002E-2</v>
      </c>
    </row>
    <row r="198" spans="2:4" s="266" customFormat="1" ht="12.75" customHeight="1" x14ac:dyDescent="0.2">
      <c r="B198" s="265"/>
      <c r="C198" s="270">
        <v>6.6E-3</v>
      </c>
    </row>
    <row r="199" spans="2:4" s="266" customFormat="1" ht="12.75" customHeight="1" x14ac:dyDescent="0.2">
      <c r="B199" s="269" t="s">
        <v>17</v>
      </c>
      <c r="C199" s="270">
        <v>7.2920000000000007E-3</v>
      </c>
    </row>
    <row r="200" spans="2:4" s="266" customFormat="1" x14ac:dyDescent="0.2">
      <c r="B200" s="265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2E05F6-6E9F-4E5C-88E7-B35E728AFA50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58" customWidth="1"/>
    <col min="2" max="2" width="28.5703125" style="158" customWidth="1"/>
    <col min="3" max="5" width="8.5703125" style="158" hidden="1" customWidth="1" outlineLevel="1"/>
    <col min="6" max="6" width="15.5703125" style="158" customWidth="1" collapsed="1"/>
    <col min="7" max="14" width="8.5703125" style="158" hidden="1" customWidth="1" outlineLevel="1"/>
    <col min="15" max="15" width="15.5703125" style="158" customWidth="1" collapsed="1"/>
    <col min="16" max="18" width="8.5703125" style="158" hidden="1" customWidth="1" outlineLevel="1"/>
    <col min="19" max="19" width="15.5703125" style="158" customWidth="1" collapsed="1"/>
    <col min="20" max="20" width="13.5703125" style="158" customWidth="1"/>
    <col min="21" max="21" width="9.42578125" style="158" bestFit="1" customWidth="1"/>
    <col min="22" max="28" width="9.140625" style="158" customWidth="1"/>
    <col min="29" max="35" width="9.140625" style="159"/>
    <col min="36" max="16384" width="9.140625" style="158"/>
  </cols>
  <sheetData>
    <row r="1" spans="2:35" s="154" customFormat="1" x14ac:dyDescent="0.2">
      <c r="B1" s="154" t="s">
        <v>12</v>
      </c>
    </row>
    <row r="2" spans="2:35" s="154" customFormat="1" ht="15" customHeight="1" x14ac:dyDescent="0.2">
      <c r="B2" s="155" t="s">
        <v>51</v>
      </c>
      <c r="C2" s="155"/>
      <c r="D2" s="155"/>
      <c r="E2" s="155"/>
    </row>
    <row r="3" spans="2:35" s="154" customFormat="1" ht="15" customHeight="1" x14ac:dyDescent="0.2">
      <c r="B3" s="156" t="s">
        <v>45</v>
      </c>
      <c r="C3" s="155"/>
      <c r="D3" s="155"/>
      <c r="E3" s="155"/>
    </row>
    <row r="4" spans="2:35" s="154" customFormat="1" ht="15" customHeight="1" x14ac:dyDescent="0.2">
      <c r="B4" s="290" t="s">
        <v>69</v>
      </c>
      <c r="C4" s="155"/>
      <c r="D4" s="155"/>
      <c r="E4" s="155"/>
    </row>
    <row r="5" spans="2:35" ht="15" customHeight="1" x14ac:dyDescent="0.2">
      <c r="B5" s="157"/>
      <c r="C5" s="157"/>
      <c r="D5" s="157"/>
      <c r="E5" s="157"/>
    </row>
    <row r="6" spans="2:35" ht="15" customHeight="1" x14ac:dyDescent="0.2">
      <c r="B6" s="160" t="s">
        <v>76</v>
      </c>
      <c r="C6" s="157"/>
      <c r="D6" s="157"/>
      <c r="E6" s="157"/>
      <c r="O6" s="22" t="s">
        <v>50</v>
      </c>
    </row>
    <row r="7" spans="2:35" s="163" customFormat="1" ht="15" customHeight="1" x14ac:dyDescent="0.2">
      <c r="B7" s="161"/>
      <c r="C7" s="162"/>
      <c r="D7" s="162"/>
      <c r="E7" s="162"/>
      <c r="AC7" s="164"/>
      <c r="AD7" s="164"/>
      <c r="AE7" s="164"/>
      <c r="AF7" s="164"/>
      <c r="AG7" s="164"/>
      <c r="AH7" s="164"/>
      <c r="AI7" s="164"/>
    </row>
    <row r="8" spans="2:35" s="163" customFormat="1" ht="15" customHeight="1" x14ac:dyDescent="0.2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U8" s="126"/>
      <c r="AC8" s="164"/>
      <c r="AD8" s="164"/>
      <c r="AE8" s="164"/>
      <c r="AF8" s="164"/>
      <c r="AG8" s="164"/>
      <c r="AH8" s="164"/>
      <c r="AI8" s="164"/>
    </row>
    <row r="9" spans="2:35" s="154" customFormat="1" ht="12.75" customHeight="1" x14ac:dyDescent="0.2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  <c r="T9" s="168"/>
    </row>
    <row r="10" spans="2:35" s="154" customFormat="1" ht="12.75" customHeight="1" x14ac:dyDescent="0.2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  <c r="T10" s="168"/>
    </row>
    <row r="11" spans="2:35" s="154" customFormat="1" ht="12.75" customHeight="1" x14ac:dyDescent="0.2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175"/>
    </row>
    <row r="12" spans="2:35" ht="12.75" customHeight="1" x14ac:dyDescent="0.2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T12" s="163"/>
      <c r="AC12" s="158"/>
      <c r="AD12" s="158"/>
      <c r="AE12" s="158"/>
      <c r="AF12" s="158"/>
      <c r="AG12" s="158"/>
      <c r="AH12" s="158"/>
      <c r="AI12" s="158"/>
    </row>
    <row r="13" spans="2:35" ht="12.75" customHeight="1" x14ac:dyDescent="0.2"/>
    <row r="14" spans="2:35" s="181" customFormat="1" ht="15" customHeight="1" x14ac:dyDescent="0.2">
      <c r="B14" s="179" t="s">
        <v>37</v>
      </c>
      <c r="C14" s="180"/>
      <c r="D14" s="180"/>
      <c r="E14" s="180"/>
      <c r="O14" s="182"/>
      <c r="T14" s="291"/>
    </row>
    <row r="15" spans="2:35" s="181" customFormat="1" ht="15" customHeight="1" x14ac:dyDescent="0.2">
      <c r="B15" s="183">
        <v>3.8519999999999999E-2</v>
      </c>
      <c r="C15" s="180"/>
      <c r="D15" s="180"/>
      <c r="E15" s="180"/>
      <c r="O15" s="182"/>
      <c r="T15" s="291"/>
    </row>
    <row r="16" spans="2:35" s="181" customFormat="1" ht="15" customHeight="1" x14ac:dyDescent="0.2">
      <c r="B16" s="184" t="s">
        <v>77</v>
      </c>
      <c r="C16" s="180"/>
      <c r="D16" s="180"/>
      <c r="E16" s="180"/>
      <c r="O16" s="182"/>
      <c r="T16" s="291"/>
    </row>
    <row r="17" spans="2:21" ht="13.5" customHeight="1" x14ac:dyDescent="0.2">
      <c r="B17" s="185"/>
      <c r="C17" s="185"/>
      <c r="D17" s="185"/>
      <c r="E17" s="185"/>
      <c r="O17" s="186"/>
      <c r="T17" s="186"/>
    </row>
    <row r="18" spans="2:21" ht="24" customHeight="1" x14ac:dyDescent="0.2">
      <c r="B18" s="287" t="s">
        <v>39</v>
      </c>
      <c r="C18" s="185"/>
      <c r="D18" s="185"/>
      <c r="E18" s="185"/>
      <c r="O18" s="186"/>
      <c r="T18" s="186"/>
    </row>
    <row r="19" spans="2:21" s="154" customFormat="1" ht="15" customHeight="1" x14ac:dyDescent="0.2">
      <c r="B19" s="292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23" t="s">
        <v>7</v>
      </c>
    </row>
    <row r="20" spans="2:21" s="154" customFormat="1" ht="15" customHeight="1" x14ac:dyDescent="0.2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24"/>
    </row>
    <row r="21" spans="2:21" s="198" customFormat="1" ht="15" customHeight="1" x14ac:dyDescent="0.2">
      <c r="B21" s="274" t="s">
        <v>76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25"/>
    </row>
    <row r="22" spans="2:21" s="154" customFormat="1" ht="12.75" customHeight="1" x14ac:dyDescent="0.2">
      <c r="B22" s="293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294"/>
    </row>
    <row r="23" spans="2:21" s="154" customFormat="1" ht="12.75" customHeight="1" x14ac:dyDescent="0.2">
      <c r="B23" s="279" t="s">
        <v>22</v>
      </c>
      <c r="C23" s="317">
        <f>ROUND(B15*C171,6)</f>
        <v>0.41524899999999998</v>
      </c>
      <c r="D23" s="317">
        <f>ROUND(B15*C172,6)</f>
        <v>3.5638999999999997E-2</v>
      </c>
      <c r="E23" s="317">
        <f>C173</f>
        <v>7.9459999999999999E-3</v>
      </c>
      <c r="F23" s="326">
        <f>SUM(C23:E28)</f>
        <v>0.45883399999999996</v>
      </c>
      <c r="G23" s="316" t="s">
        <v>26</v>
      </c>
      <c r="H23" s="207">
        <f t="shared" ref="H23:H28" si="0">C178</f>
        <v>0</v>
      </c>
      <c r="I23" s="317">
        <f>ROUND(B15*C184,6)</f>
        <v>0.109699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0.12534000000000001</v>
      </c>
      <c r="P23" s="317">
        <f>C192</f>
        <v>1.2695E-2</v>
      </c>
      <c r="Q23" s="206">
        <f t="shared" ref="Q23:Q28" si="1">C193</f>
        <v>0</v>
      </c>
      <c r="R23" s="317">
        <f>C199</f>
        <v>7.2920000000000007E-3</v>
      </c>
      <c r="S23" s="200">
        <f>+P23+Q23+R23</f>
        <v>1.9987000000000001E-2</v>
      </c>
      <c r="T23" s="295">
        <f>F23+O23+S23</f>
        <v>0.60416099999999995</v>
      </c>
      <c r="U23" s="296"/>
    </row>
    <row r="24" spans="2:21" s="154" customFormat="1" ht="12.75" customHeight="1" x14ac:dyDescent="0.2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0.22013099999999999</v>
      </c>
      <c r="P24" s="317"/>
      <c r="Q24" s="206">
        <f t="shared" si="1"/>
        <v>4.6199999999999998E-2</v>
      </c>
      <c r="R24" s="317"/>
      <c r="S24" s="200">
        <f>+P23+Q24+R23</f>
        <v>6.6186999999999996E-2</v>
      </c>
      <c r="T24" s="295">
        <f>F23+O24+S24</f>
        <v>0.74515199999999993</v>
      </c>
      <c r="U24" s="296"/>
    </row>
    <row r="25" spans="2:21" s="154" customFormat="1" ht="12.75" customHeight="1" x14ac:dyDescent="0.2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0.21209999999999998</v>
      </c>
      <c r="P25" s="317"/>
      <c r="Q25" s="206">
        <f t="shared" si="1"/>
        <v>2.7300000000000001E-2</v>
      </c>
      <c r="R25" s="317"/>
      <c r="S25" s="200">
        <f>+P23+Q25+R23</f>
        <v>4.7287000000000003E-2</v>
      </c>
      <c r="T25" s="295">
        <f>F23+O25+S25</f>
        <v>0.71822099999999989</v>
      </c>
      <c r="U25" s="296"/>
    </row>
    <row r="26" spans="2:21" s="154" customFormat="1" ht="12.75" customHeight="1" x14ac:dyDescent="0.2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0.21246499999999999</v>
      </c>
      <c r="P26" s="317"/>
      <c r="Q26" s="206">
        <f t="shared" si="1"/>
        <v>2.2100000000000002E-2</v>
      </c>
      <c r="R26" s="317"/>
      <c r="S26" s="200">
        <f>+P23+Q26+R23</f>
        <v>4.2086999999999999E-2</v>
      </c>
      <c r="T26" s="295">
        <f>F23+O26+S26</f>
        <v>0.71338599999999996</v>
      </c>
      <c r="U26" s="296"/>
    </row>
    <row r="27" spans="2:21" s="154" customFormat="1" ht="12.75" customHeight="1" x14ac:dyDescent="0.2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0.19043999999999997</v>
      </c>
      <c r="P27" s="317"/>
      <c r="Q27" s="206">
        <f t="shared" si="1"/>
        <v>1.5800000000000002E-2</v>
      </c>
      <c r="R27" s="317"/>
      <c r="S27" s="200">
        <f>+P23+Q27+R23</f>
        <v>3.5786999999999999E-2</v>
      </c>
      <c r="T27" s="295">
        <f>F23+O27+S27</f>
        <v>0.68506099999999992</v>
      </c>
      <c r="U27" s="296"/>
    </row>
    <row r="28" spans="2:21" s="154" customFormat="1" ht="12.75" customHeight="1" x14ac:dyDescent="0.2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0.15831599999999998</v>
      </c>
      <c r="P28" s="318"/>
      <c r="Q28" s="208">
        <f t="shared" si="1"/>
        <v>6.6E-3</v>
      </c>
      <c r="R28" s="318"/>
      <c r="S28" s="200">
        <f>+P23+Q28+R23</f>
        <v>2.6587E-2</v>
      </c>
      <c r="T28" s="295">
        <f>F23+O28+S28</f>
        <v>0.643737</v>
      </c>
      <c r="U28" s="296"/>
    </row>
    <row r="29" spans="2:21" s="154" customFormat="1" x14ac:dyDescent="0.2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297"/>
    </row>
    <row r="30" spans="2:21" s="154" customFormat="1" x14ac:dyDescent="0.2">
      <c r="B30" s="280" t="s">
        <v>20</v>
      </c>
      <c r="C30" s="316" t="s">
        <v>26</v>
      </c>
      <c r="D30" s="316" t="s">
        <v>26</v>
      </c>
      <c r="E30" s="314">
        <f>D173</f>
        <v>58.93</v>
      </c>
      <c r="F30" s="309">
        <f>SUM(C30:E32)</f>
        <v>58.93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-23.13</v>
      </c>
      <c r="R30" s="316" t="s">
        <v>26</v>
      </c>
      <c r="S30" s="309">
        <f>Q30</f>
        <v>-23.13</v>
      </c>
      <c r="T30" s="298">
        <f>F30+O30+S30</f>
        <v>113.80000000000001</v>
      </c>
    </row>
    <row r="31" spans="2:21" s="154" customFormat="1" x14ac:dyDescent="0.2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299">
        <f>F30+O31+S30</f>
        <v>573.73</v>
      </c>
    </row>
    <row r="32" spans="2:21" s="154" customFormat="1" x14ac:dyDescent="0.2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300">
        <f>F30+O32+S30</f>
        <v>1173.6500000000001</v>
      </c>
    </row>
    <row r="33" spans="2:21" s="154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168" customFormat="1" x14ac:dyDescent="0.2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  <c r="T34" s="221"/>
    </row>
    <row r="35" spans="2:21" x14ac:dyDescent="0.2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  <c r="T35" s="222"/>
    </row>
    <row r="36" spans="2:21" ht="24" customHeight="1" x14ac:dyDescent="0.2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  <c r="T36" s="222"/>
    </row>
    <row r="37" spans="2:21" s="154" customFormat="1" ht="15" customHeight="1" x14ac:dyDescent="0.2">
      <c r="B37" s="292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23" t="s">
        <v>7</v>
      </c>
    </row>
    <row r="38" spans="2:21" s="154" customFormat="1" ht="15" customHeight="1" x14ac:dyDescent="0.2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24"/>
    </row>
    <row r="39" spans="2:21" s="154" customFormat="1" ht="15" customHeight="1" x14ac:dyDescent="0.2">
      <c r="B39" s="274" t="s">
        <v>76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25"/>
    </row>
    <row r="40" spans="2:21" s="154" customFormat="1" x14ac:dyDescent="0.2">
      <c r="B40" s="293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301"/>
    </row>
    <row r="41" spans="2:21" s="154" customFormat="1" x14ac:dyDescent="0.2">
      <c r="B41" s="279" t="s">
        <v>22</v>
      </c>
      <c r="C41" s="317">
        <f>ROUND(B15*C171,6)</f>
        <v>0.41524899999999998</v>
      </c>
      <c r="D41" s="317">
        <f>ROUND(B15*C172,6)</f>
        <v>3.5638999999999997E-2</v>
      </c>
      <c r="E41" s="317">
        <f>C173</f>
        <v>7.9459999999999999E-3</v>
      </c>
      <c r="F41" s="334">
        <f>SUM(C41:E46)</f>
        <v>0.45883399999999996</v>
      </c>
      <c r="G41" s="316" t="s">
        <v>26</v>
      </c>
      <c r="H41" s="238">
        <f t="shared" ref="H41:H46" si="2">D178</f>
        <v>0</v>
      </c>
      <c r="I41" s="317">
        <f>ROUND(B15*D184,6)</f>
        <v>0.109699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0.12534000000000001</v>
      </c>
      <c r="P41" s="332">
        <f>C192</f>
        <v>1.2695E-2</v>
      </c>
      <c r="Q41" s="239">
        <f t="shared" ref="Q41:Q46" si="3">C193</f>
        <v>0</v>
      </c>
      <c r="R41" s="317">
        <f>C199</f>
        <v>7.2920000000000007E-3</v>
      </c>
      <c r="S41" s="200">
        <f>+P41+Q41+R41</f>
        <v>1.9987000000000001E-2</v>
      </c>
      <c r="T41" s="302">
        <f>F41+O41+S41</f>
        <v>0.60416099999999995</v>
      </c>
    </row>
    <row r="42" spans="2:21" s="154" customFormat="1" x14ac:dyDescent="0.2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0.19516399999999998</v>
      </c>
      <c r="P42" s="332"/>
      <c r="Q42" s="239">
        <f t="shared" si="3"/>
        <v>4.6199999999999998E-2</v>
      </c>
      <c r="R42" s="317"/>
      <c r="S42" s="200">
        <f>+P41+Q42+R41</f>
        <v>6.6186999999999996E-2</v>
      </c>
      <c r="T42" s="302">
        <f>F41+O42+S42</f>
        <v>0.72018499999999996</v>
      </c>
    </row>
    <row r="43" spans="2:21" s="154" customFormat="1" x14ac:dyDescent="0.2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0.189249</v>
      </c>
      <c r="P43" s="332"/>
      <c r="Q43" s="239">
        <f t="shared" si="3"/>
        <v>2.7300000000000001E-2</v>
      </c>
      <c r="R43" s="317"/>
      <c r="S43" s="200">
        <f>+P41+Q43+R41</f>
        <v>4.7287000000000003E-2</v>
      </c>
      <c r="T43" s="302">
        <f>F41+O43+S43</f>
        <v>0.69536999999999993</v>
      </c>
    </row>
    <row r="44" spans="2:21" s="154" customFormat="1" x14ac:dyDescent="0.2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0.18951799999999999</v>
      </c>
      <c r="P44" s="332"/>
      <c r="Q44" s="239">
        <f t="shared" si="3"/>
        <v>2.2100000000000002E-2</v>
      </c>
      <c r="R44" s="317"/>
      <c r="S44" s="200">
        <f>+P41+Q44+R41</f>
        <v>4.2086999999999999E-2</v>
      </c>
      <c r="T44" s="302">
        <f>F41+O44+S44</f>
        <v>0.69043899999999991</v>
      </c>
    </row>
    <row r="45" spans="2:21" s="154" customFormat="1" x14ac:dyDescent="0.2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0.17329399999999998</v>
      </c>
      <c r="P45" s="332"/>
      <c r="Q45" s="239">
        <f t="shared" si="3"/>
        <v>1.5800000000000002E-2</v>
      </c>
      <c r="R45" s="317"/>
      <c r="S45" s="200">
        <f>+P41+Q45+R41</f>
        <v>3.5786999999999999E-2</v>
      </c>
      <c r="T45" s="302">
        <f>F41+O45+S45</f>
        <v>0.66791499999999993</v>
      </c>
    </row>
    <row r="46" spans="2:21" s="154" customFormat="1" x14ac:dyDescent="0.2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0.14963099999999999</v>
      </c>
      <c r="P46" s="333"/>
      <c r="Q46" s="240">
        <f t="shared" si="3"/>
        <v>6.6E-3</v>
      </c>
      <c r="R46" s="318"/>
      <c r="S46" s="200">
        <f>+P41+Q46+R41</f>
        <v>2.6587E-2</v>
      </c>
      <c r="T46" s="302">
        <f>F41+O46+S46</f>
        <v>0.63505199999999995</v>
      </c>
    </row>
    <row r="47" spans="2:21" s="154" customFormat="1" x14ac:dyDescent="0.2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297"/>
    </row>
    <row r="48" spans="2:21" s="154" customFormat="1" x14ac:dyDescent="0.2">
      <c r="B48" s="280" t="s">
        <v>20</v>
      </c>
      <c r="C48" s="316" t="s">
        <v>26</v>
      </c>
      <c r="D48" s="316" t="s">
        <v>26</v>
      </c>
      <c r="E48" s="314">
        <f>D173</f>
        <v>58.93</v>
      </c>
      <c r="F48" s="309">
        <f>SUM(C48:E50)</f>
        <v>58.93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-23.13</v>
      </c>
      <c r="R48" s="316" t="s">
        <v>26</v>
      </c>
      <c r="S48" s="309">
        <f>Q48</f>
        <v>-23.13</v>
      </c>
      <c r="T48" s="298">
        <f>F48+O48+S48</f>
        <v>103</v>
      </c>
    </row>
    <row r="49" spans="2:35" s="154" customFormat="1" x14ac:dyDescent="0.2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299">
        <f>F48+O49+S48</f>
        <v>505.35</v>
      </c>
    </row>
    <row r="50" spans="2:35" s="154" customFormat="1" x14ac:dyDescent="0.2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300">
        <f>F48+O50+S48</f>
        <v>1010.7300000000001</v>
      </c>
    </row>
    <row r="51" spans="2:35" s="154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154" customFormat="1" x14ac:dyDescent="0.2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  <c r="T52" s="221"/>
    </row>
    <row r="53" spans="2:35" s="163" customFormat="1" x14ac:dyDescent="0.2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T53" s="248"/>
      <c r="AC53" s="164"/>
      <c r="AD53" s="164"/>
      <c r="AE53" s="164"/>
      <c r="AF53" s="164"/>
      <c r="AG53" s="164"/>
      <c r="AH53" s="164"/>
      <c r="AI53" s="164"/>
    </row>
    <row r="54" spans="2:35" s="163" customFormat="1" ht="24" customHeight="1" x14ac:dyDescent="0.2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T54" s="248"/>
      <c r="AC54" s="164"/>
      <c r="AD54" s="164"/>
      <c r="AE54" s="164"/>
      <c r="AF54" s="164"/>
      <c r="AG54" s="164"/>
      <c r="AH54" s="164"/>
      <c r="AI54" s="164"/>
    </row>
    <row r="55" spans="2:35" s="168" customFormat="1" ht="15" customHeight="1" x14ac:dyDescent="0.2">
      <c r="B55" s="292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23" t="s">
        <v>7</v>
      </c>
    </row>
    <row r="56" spans="2:35" s="154" customFormat="1" ht="15" customHeight="1" x14ac:dyDescent="0.2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24"/>
    </row>
    <row r="57" spans="2:35" s="154" customFormat="1" ht="15" customHeight="1" x14ac:dyDescent="0.2">
      <c r="B57" s="274" t="s">
        <v>76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25"/>
    </row>
    <row r="58" spans="2:35" s="154" customFormat="1" x14ac:dyDescent="0.2">
      <c r="B58" s="293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303"/>
    </row>
    <row r="59" spans="2:35" s="154" customFormat="1" x14ac:dyDescent="0.2">
      <c r="B59" s="279" t="s">
        <v>22</v>
      </c>
      <c r="C59" s="317">
        <f>ROUND(B15*C171,6)</f>
        <v>0.41524899999999998</v>
      </c>
      <c r="D59" s="317">
        <f>ROUND(B15*C172,6)</f>
        <v>3.5638999999999997E-2</v>
      </c>
      <c r="E59" s="317">
        <f>C173</f>
        <v>7.9459999999999999E-3</v>
      </c>
      <c r="F59" s="326">
        <f>SUM(C59:E64)</f>
        <v>0.45883399999999996</v>
      </c>
      <c r="G59" s="316" t="s">
        <v>26</v>
      </c>
      <c r="H59" s="253">
        <f t="shared" ref="H59:H64" si="4">E178</f>
        <v>0</v>
      </c>
      <c r="I59" s="317">
        <f>ROUND(B15*E184,6)</f>
        <v>0.109699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0.12534000000000001</v>
      </c>
      <c r="P59" s="332">
        <f>C192</f>
        <v>1.2695E-2</v>
      </c>
      <c r="Q59" s="206">
        <f t="shared" ref="Q59:Q64" si="5">C193</f>
        <v>0</v>
      </c>
      <c r="R59" s="317">
        <f>C199</f>
        <v>7.2920000000000007E-3</v>
      </c>
      <c r="S59" s="200">
        <f>+P59+Q59+R59</f>
        <v>1.9987000000000001E-2</v>
      </c>
      <c r="T59" s="295">
        <f>F59+O59+S59</f>
        <v>0.60416099999999995</v>
      </c>
    </row>
    <row r="60" spans="2:35" s="154" customFormat="1" x14ac:dyDescent="0.2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0.22086500000000001</v>
      </c>
      <c r="P60" s="332"/>
      <c r="Q60" s="206">
        <f t="shared" si="5"/>
        <v>4.6199999999999998E-2</v>
      </c>
      <c r="R60" s="317"/>
      <c r="S60" s="200">
        <f>+P59+Q60+R59</f>
        <v>6.6186999999999996E-2</v>
      </c>
      <c r="T60" s="295">
        <f>F59+O60+S60</f>
        <v>0.74588599999999994</v>
      </c>
    </row>
    <row r="61" spans="2:35" s="154" customFormat="1" x14ac:dyDescent="0.2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0.21277199999999999</v>
      </c>
      <c r="P61" s="332"/>
      <c r="Q61" s="206">
        <f t="shared" si="5"/>
        <v>2.7300000000000001E-2</v>
      </c>
      <c r="R61" s="317"/>
      <c r="S61" s="200">
        <f>+P59+Q61+R59</f>
        <v>4.7287000000000003E-2</v>
      </c>
      <c r="T61" s="295">
        <f>F59+O61+S61</f>
        <v>0.71889299999999989</v>
      </c>
    </row>
    <row r="62" spans="2:35" s="154" customFormat="1" x14ac:dyDescent="0.2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0.21313999999999997</v>
      </c>
      <c r="P62" s="332"/>
      <c r="Q62" s="206">
        <f t="shared" si="5"/>
        <v>2.2100000000000002E-2</v>
      </c>
      <c r="R62" s="317"/>
      <c r="S62" s="200">
        <f>+P59+Q62+R59</f>
        <v>4.2086999999999999E-2</v>
      </c>
      <c r="T62" s="295">
        <f>F59+O62+S62</f>
        <v>0.71406099999999995</v>
      </c>
    </row>
    <row r="63" spans="2:35" s="154" customFormat="1" x14ac:dyDescent="0.2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0.190945</v>
      </c>
      <c r="P63" s="332"/>
      <c r="Q63" s="206">
        <f t="shared" si="5"/>
        <v>1.5800000000000002E-2</v>
      </c>
      <c r="R63" s="317"/>
      <c r="S63" s="200">
        <f>+P59+Q63+R59</f>
        <v>3.5786999999999999E-2</v>
      </c>
      <c r="T63" s="295">
        <f>F59+O63+S63</f>
        <v>0.68556600000000001</v>
      </c>
    </row>
    <row r="64" spans="2:35" s="154" customFormat="1" x14ac:dyDescent="0.2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0.15857099999999999</v>
      </c>
      <c r="P64" s="333"/>
      <c r="Q64" s="208">
        <f t="shared" si="5"/>
        <v>6.6E-3</v>
      </c>
      <c r="R64" s="318"/>
      <c r="S64" s="200">
        <f>+P59+Q64+R59</f>
        <v>2.6587E-2</v>
      </c>
      <c r="T64" s="295">
        <f>F59+O64+S64</f>
        <v>0.64399200000000001</v>
      </c>
    </row>
    <row r="65" spans="2:21" s="154" customFormat="1" x14ac:dyDescent="0.2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297"/>
    </row>
    <row r="66" spans="2:21" s="154" customFormat="1" x14ac:dyDescent="0.2">
      <c r="B66" s="280" t="s">
        <v>20</v>
      </c>
      <c r="C66" s="316" t="s">
        <v>26</v>
      </c>
      <c r="D66" s="316" t="s">
        <v>26</v>
      </c>
      <c r="E66" s="314">
        <f>D173</f>
        <v>58.93</v>
      </c>
      <c r="F66" s="309">
        <f>SUM(C66:E68)</f>
        <v>58.93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-23.13</v>
      </c>
      <c r="R66" s="316" t="s">
        <v>26</v>
      </c>
      <c r="S66" s="309">
        <f>Q66</f>
        <v>-23.13</v>
      </c>
      <c r="T66" s="298">
        <f>F66+O66+S66</f>
        <v>109.19</v>
      </c>
    </row>
    <row r="67" spans="2:21" s="154" customFormat="1" x14ac:dyDescent="0.2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299">
        <f>F66+O67+S66</f>
        <v>504.25</v>
      </c>
    </row>
    <row r="68" spans="2:21" s="154" customFormat="1" x14ac:dyDescent="0.2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300">
        <f>F66+O68+S66</f>
        <v>1188.73</v>
      </c>
    </row>
    <row r="69" spans="2:21" s="154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154" customFormat="1" x14ac:dyDescent="0.2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  <c r="T70" s="221"/>
    </row>
    <row r="71" spans="2:21" x14ac:dyDescent="0.2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  <c r="T71" s="222"/>
    </row>
    <row r="72" spans="2:21" ht="24" customHeight="1" x14ac:dyDescent="0.2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  <c r="T72" s="222"/>
    </row>
    <row r="73" spans="2:21" s="154" customFormat="1" ht="15" customHeight="1" x14ac:dyDescent="0.2">
      <c r="B73" s="292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23" t="s">
        <v>7</v>
      </c>
    </row>
    <row r="74" spans="2:21" s="154" customFormat="1" ht="15" customHeight="1" x14ac:dyDescent="0.2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24"/>
    </row>
    <row r="75" spans="2:21" s="154" customFormat="1" ht="15" customHeight="1" x14ac:dyDescent="0.2">
      <c r="B75" s="274" t="s">
        <v>76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25"/>
    </row>
    <row r="76" spans="2:21" s="154" customFormat="1" x14ac:dyDescent="0.2">
      <c r="B76" s="293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303"/>
    </row>
    <row r="77" spans="2:21" s="154" customFormat="1" x14ac:dyDescent="0.2">
      <c r="B77" s="279" t="s">
        <v>22</v>
      </c>
      <c r="C77" s="317">
        <f>ROUND(B15*C171,6)</f>
        <v>0.41524899999999998</v>
      </c>
      <c r="D77" s="317">
        <f>ROUND(B15*C172,6)</f>
        <v>3.5638999999999997E-2</v>
      </c>
      <c r="E77" s="317">
        <f>C173</f>
        <v>7.9459999999999999E-3</v>
      </c>
      <c r="F77" s="326">
        <f>SUM(C77:E82)</f>
        <v>0.45883399999999996</v>
      </c>
      <c r="G77" s="316" t="s">
        <v>26</v>
      </c>
      <c r="H77" s="253">
        <f t="shared" ref="H77:H82" si="6">F178</f>
        <v>0</v>
      </c>
      <c r="I77" s="317">
        <f>ROUND(B15*F184,6)</f>
        <v>0.109699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0.12534000000000001</v>
      </c>
      <c r="P77" s="332">
        <f>C192</f>
        <v>1.2695E-2</v>
      </c>
      <c r="Q77" s="206">
        <f t="shared" ref="Q77:Q82" si="7">C193</f>
        <v>0</v>
      </c>
      <c r="R77" s="317">
        <f>C199</f>
        <v>7.2920000000000007E-3</v>
      </c>
      <c r="S77" s="200">
        <f>+P77+Q77+R77</f>
        <v>1.9987000000000001E-2</v>
      </c>
      <c r="T77" s="295">
        <f>F77+O77+S77</f>
        <v>0.60416099999999995</v>
      </c>
    </row>
    <row r="78" spans="2:21" s="154" customFormat="1" x14ac:dyDescent="0.2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0.24263199999999999</v>
      </c>
      <c r="P78" s="332"/>
      <c r="Q78" s="206">
        <f t="shared" si="7"/>
        <v>4.6199999999999998E-2</v>
      </c>
      <c r="R78" s="317"/>
      <c r="S78" s="200">
        <f>+P77+Q78+R77</f>
        <v>6.6186999999999996E-2</v>
      </c>
      <c r="T78" s="295">
        <f>F77+O78+S78</f>
        <v>0.76765299999999992</v>
      </c>
    </row>
    <row r="79" spans="2:21" s="154" customFormat="1" x14ac:dyDescent="0.2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0.23269399999999998</v>
      </c>
      <c r="P79" s="332"/>
      <c r="Q79" s="206">
        <f t="shared" si="7"/>
        <v>2.7300000000000001E-2</v>
      </c>
      <c r="R79" s="317"/>
      <c r="S79" s="200">
        <f>+P77+Q79+R77</f>
        <v>4.7287000000000003E-2</v>
      </c>
      <c r="T79" s="295">
        <f>F77+O79+S79</f>
        <v>0.73881499999999989</v>
      </c>
    </row>
    <row r="80" spans="2:21" s="154" customFormat="1" x14ac:dyDescent="0.2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0.23314599999999999</v>
      </c>
      <c r="P80" s="332"/>
      <c r="Q80" s="206">
        <f t="shared" si="7"/>
        <v>2.2100000000000002E-2</v>
      </c>
      <c r="R80" s="317"/>
      <c r="S80" s="200">
        <f>+P77+Q80+R77</f>
        <v>4.2086999999999999E-2</v>
      </c>
      <c r="T80" s="295">
        <f>F77+O80+S80</f>
        <v>0.73406699999999991</v>
      </c>
    </row>
    <row r="81" spans="2:21" s="154" customFormat="1" x14ac:dyDescent="0.2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0.20589399999999999</v>
      </c>
      <c r="P81" s="332"/>
      <c r="Q81" s="206">
        <f t="shared" si="7"/>
        <v>1.5800000000000002E-2</v>
      </c>
      <c r="R81" s="317"/>
      <c r="S81" s="200">
        <f>+P77+Q81+R77</f>
        <v>3.5786999999999999E-2</v>
      </c>
      <c r="T81" s="295">
        <f>F77+O81+S81</f>
        <v>0.700515</v>
      </c>
    </row>
    <row r="82" spans="2:21" s="154" customFormat="1" x14ac:dyDescent="0.2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0.16614399999999999</v>
      </c>
      <c r="P82" s="333"/>
      <c r="Q82" s="208">
        <f t="shared" si="7"/>
        <v>6.6E-3</v>
      </c>
      <c r="R82" s="318"/>
      <c r="S82" s="200">
        <f>+P77+Q82+R77</f>
        <v>2.6587E-2</v>
      </c>
      <c r="T82" s="295">
        <f>F77+O82+S82</f>
        <v>0.65156499999999995</v>
      </c>
    </row>
    <row r="83" spans="2:21" s="154" customFormat="1" x14ac:dyDescent="0.2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297"/>
    </row>
    <row r="84" spans="2:21" s="154" customFormat="1" x14ac:dyDescent="0.2">
      <c r="B84" s="280" t="s">
        <v>20</v>
      </c>
      <c r="C84" s="316" t="s">
        <v>26</v>
      </c>
      <c r="D84" s="316" t="s">
        <v>26</v>
      </c>
      <c r="E84" s="314">
        <f>D173</f>
        <v>58.93</v>
      </c>
      <c r="F84" s="309">
        <f>SUM(C84:E86)</f>
        <v>58.93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-23.13</v>
      </c>
      <c r="R84" s="316" t="s">
        <v>26</v>
      </c>
      <c r="S84" s="309">
        <f>Q84</f>
        <v>-23.13</v>
      </c>
      <c r="T84" s="298">
        <f>F84+O84+S84</f>
        <v>101.68</v>
      </c>
    </row>
    <row r="85" spans="2:21" s="154" customFormat="1" x14ac:dyDescent="0.2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299">
        <f>F84+O85+S84</f>
        <v>495.89</v>
      </c>
    </row>
    <row r="86" spans="2:21" s="154" customFormat="1" x14ac:dyDescent="0.2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300">
        <f>F84+O86+S84</f>
        <v>996.34</v>
      </c>
    </row>
    <row r="87" spans="2:21" s="154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154" customFormat="1" x14ac:dyDescent="0.2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  <c r="T88" s="221"/>
    </row>
    <row r="89" spans="2:21" x14ac:dyDescent="0.2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  <c r="T89" s="222"/>
    </row>
    <row r="90" spans="2:21" ht="24" customHeight="1" x14ac:dyDescent="0.2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  <c r="T90" s="222"/>
    </row>
    <row r="91" spans="2:21" s="154" customFormat="1" ht="15" customHeight="1" x14ac:dyDescent="0.2">
      <c r="B91" s="292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23" t="s">
        <v>7</v>
      </c>
    </row>
    <row r="92" spans="2:21" s="154" customFormat="1" ht="15" customHeight="1" x14ac:dyDescent="0.2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24"/>
    </row>
    <row r="93" spans="2:21" s="154" customFormat="1" ht="15" customHeight="1" x14ac:dyDescent="0.2">
      <c r="B93" s="274" t="s">
        <v>76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25"/>
    </row>
    <row r="94" spans="2:21" s="154" customFormat="1" x14ac:dyDescent="0.2">
      <c r="B94" s="293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303"/>
    </row>
    <row r="95" spans="2:21" s="154" customFormat="1" x14ac:dyDescent="0.2">
      <c r="B95" s="279" t="s">
        <v>22</v>
      </c>
      <c r="C95" s="317">
        <f>ROUND(B15*C171,6)</f>
        <v>0.41524899999999998</v>
      </c>
      <c r="D95" s="317">
        <f>ROUND(B15*C172,6)</f>
        <v>3.5638999999999997E-2</v>
      </c>
      <c r="E95" s="317">
        <f>C173</f>
        <v>7.9459999999999999E-3</v>
      </c>
      <c r="F95" s="326">
        <f>SUM(C95:E100)</f>
        <v>0.45883399999999996</v>
      </c>
      <c r="G95" s="316" t="s">
        <v>26</v>
      </c>
      <c r="H95" s="206">
        <f t="shared" ref="H95:H100" si="8">G178</f>
        <v>0</v>
      </c>
      <c r="I95" s="317">
        <f>ROUND(B15*G184,6)</f>
        <v>0.109699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0.12534000000000001</v>
      </c>
      <c r="P95" s="317">
        <f>C192</f>
        <v>1.2695E-2</v>
      </c>
      <c r="Q95" s="206">
        <f t="shared" ref="Q95:Q100" si="9">C193</f>
        <v>0</v>
      </c>
      <c r="R95" s="317">
        <f>C199</f>
        <v>7.2920000000000007E-3</v>
      </c>
      <c r="S95" s="200">
        <f>+P95+Q95+R95</f>
        <v>1.9987000000000001E-2</v>
      </c>
      <c r="T95" s="295">
        <f>F95+O95+S95</f>
        <v>0.60416099999999995</v>
      </c>
    </row>
    <row r="96" spans="2:21" s="154" customFormat="1" x14ac:dyDescent="0.2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0.290771</v>
      </c>
      <c r="P96" s="317"/>
      <c r="Q96" s="206">
        <f t="shared" si="9"/>
        <v>4.6199999999999998E-2</v>
      </c>
      <c r="R96" s="317"/>
      <c r="S96" s="200">
        <f>+P95+Q96+R95</f>
        <v>6.6186999999999996E-2</v>
      </c>
      <c r="T96" s="295">
        <f>F95+O96+S96</f>
        <v>0.81579199999999996</v>
      </c>
    </row>
    <row r="97" spans="2:21" s="154" customFormat="1" x14ac:dyDescent="0.2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0.27675500000000003</v>
      </c>
      <c r="P97" s="317"/>
      <c r="Q97" s="206">
        <f t="shared" si="9"/>
        <v>2.7300000000000001E-2</v>
      </c>
      <c r="R97" s="317"/>
      <c r="S97" s="200">
        <f>+P95+Q97+R95</f>
        <v>4.7287000000000003E-2</v>
      </c>
      <c r="T97" s="295">
        <f>F95+O97+S97</f>
        <v>0.78287600000000002</v>
      </c>
    </row>
    <row r="98" spans="2:21" s="154" customFormat="1" x14ac:dyDescent="0.2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0.27739200000000003</v>
      </c>
      <c r="P98" s="317"/>
      <c r="Q98" s="206">
        <f t="shared" si="9"/>
        <v>2.2100000000000002E-2</v>
      </c>
      <c r="R98" s="317"/>
      <c r="S98" s="200">
        <f>+P95+Q98+R95</f>
        <v>4.2086999999999999E-2</v>
      </c>
      <c r="T98" s="295">
        <f>F95+O98+S98</f>
        <v>0.77831300000000003</v>
      </c>
    </row>
    <row r="99" spans="2:21" s="154" customFormat="1" x14ac:dyDescent="0.2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0.23895399999999997</v>
      </c>
      <c r="P99" s="317"/>
      <c r="Q99" s="206">
        <f t="shared" si="9"/>
        <v>1.5800000000000002E-2</v>
      </c>
      <c r="R99" s="317"/>
      <c r="S99" s="200">
        <f>+P95+Q99+R95</f>
        <v>3.5786999999999999E-2</v>
      </c>
      <c r="T99" s="295">
        <f>F95+O99+S99</f>
        <v>0.73357499999999998</v>
      </c>
    </row>
    <row r="100" spans="2:21" s="154" customFormat="1" x14ac:dyDescent="0.2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0.18289</v>
      </c>
      <c r="P100" s="318"/>
      <c r="Q100" s="206">
        <f t="shared" si="9"/>
        <v>6.6E-3</v>
      </c>
      <c r="R100" s="318"/>
      <c r="S100" s="200">
        <f>+P95+Q100+R95</f>
        <v>2.6587E-2</v>
      </c>
      <c r="T100" s="295">
        <f>F95+O100+S100</f>
        <v>0.66831099999999999</v>
      </c>
    </row>
    <row r="101" spans="2:21" s="154" customFormat="1" x14ac:dyDescent="0.2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297"/>
    </row>
    <row r="102" spans="2:21" s="154" customFormat="1" x14ac:dyDescent="0.2">
      <c r="B102" s="280" t="s">
        <v>20</v>
      </c>
      <c r="C102" s="316" t="s">
        <v>26</v>
      </c>
      <c r="D102" s="316" t="s">
        <v>26</v>
      </c>
      <c r="E102" s="314">
        <f>D173</f>
        <v>58.93</v>
      </c>
      <c r="F102" s="309">
        <f>SUM(C102:E104)</f>
        <v>58.93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-23.13</v>
      </c>
      <c r="R102" s="316" t="s">
        <v>26</v>
      </c>
      <c r="S102" s="309">
        <f>Q102</f>
        <v>-23.13</v>
      </c>
      <c r="T102" s="298">
        <f>F102+O102+S102</f>
        <v>119.97</v>
      </c>
    </row>
    <row r="103" spans="2:21" s="154" customFormat="1" x14ac:dyDescent="0.2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299">
        <f>F102+O103+S102</f>
        <v>631.18999999999994</v>
      </c>
    </row>
    <row r="104" spans="2:21" s="154" customFormat="1" x14ac:dyDescent="0.2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300">
        <f>F102+O104+S102</f>
        <v>1262.0800000000002</v>
      </c>
    </row>
    <row r="105" spans="2:21" s="154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154" customFormat="1" x14ac:dyDescent="0.2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  <c r="T106" s="221"/>
    </row>
    <row r="107" spans="2:21" x14ac:dyDescent="0.2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  <c r="T107" s="222"/>
    </row>
    <row r="108" spans="2:21" ht="24" customHeight="1" x14ac:dyDescent="0.2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  <c r="T108" s="222"/>
    </row>
    <row r="109" spans="2:21" s="154" customFormat="1" ht="15" customHeight="1" x14ac:dyDescent="0.2">
      <c r="B109" s="292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23" t="s">
        <v>7</v>
      </c>
    </row>
    <row r="110" spans="2:21" s="154" customFormat="1" ht="15" customHeight="1" x14ac:dyDescent="0.2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24"/>
    </row>
    <row r="111" spans="2:21" s="154" customFormat="1" ht="15" customHeight="1" x14ac:dyDescent="0.2">
      <c r="B111" s="274" t="s">
        <v>76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25"/>
    </row>
    <row r="112" spans="2:21" s="154" customFormat="1" x14ac:dyDescent="0.2">
      <c r="B112" s="293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303"/>
    </row>
    <row r="113" spans="2:21" s="154" customFormat="1" x14ac:dyDescent="0.2">
      <c r="B113" s="279" t="s">
        <v>22</v>
      </c>
      <c r="C113" s="317">
        <f>ROUND(B15*C171,6)</f>
        <v>0.41524899999999998</v>
      </c>
      <c r="D113" s="317">
        <f>ROUND(B15*C172,6)</f>
        <v>3.5638999999999997E-2</v>
      </c>
      <c r="E113" s="317">
        <f>C173</f>
        <v>7.9459999999999999E-3</v>
      </c>
      <c r="F113" s="326">
        <f>SUM(C113:E118)</f>
        <v>0.45883399999999996</v>
      </c>
      <c r="G113" s="316" t="s">
        <v>26</v>
      </c>
      <c r="H113" s="253">
        <f t="shared" ref="H113:H118" si="10">H178</f>
        <v>0</v>
      </c>
      <c r="I113" s="317">
        <f>ROUND(B15*H184,6)</f>
        <v>0.109699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0.12534000000000001</v>
      </c>
      <c r="P113" s="332">
        <f>C192</f>
        <v>1.2695E-2</v>
      </c>
      <c r="Q113" s="206">
        <f t="shared" ref="Q113:Q118" si="11">C193</f>
        <v>0</v>
      </c>
      <c r="R113" s="317">
        <f>C199</f>
        <v>7.2920000000000007E-3</v>
      </c>
      <c r="S113" s="200">
        <f>+P113+Q113+R113</f>
        <v>1.9987000000000001E-2</v>
      </c>
      <c r="T113" s="295">
        <f>F113+O113+S113</f>
        <v>0.60416099999999995</v>
      </c>
    </row>
    <row r="114" spans="2:21" s="154" customFormat="1" x14ac:dyDescent="0.2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0.35137600000000002</v>
      </c>
      <c r="P114" s="332"/>
      <c r="Q114" s="206">
        <f t="shared" si="11"/>
        <v>4.6199999999999998E-2</v>
      </c>
      <c r="R114" s="317"/>
      <c r="S114" s="200">
        <f>+P113+Q114+R113</f>
        <v>6.6186999999999996E-2</v>
      </c>
      <c r="T114" s="295">
        <f>F113+O114+S114</f>
        <v>0.87639699999999998</v>
      </c>
    </row>
    <row r="115" spans="2:21" s="154" customFormat="1" x14ac:dyDescent="0.2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0.33222600000000002</v>
      </c>
      <c r="P115" s="332"/>
      <c r="Q115" s="206">
        <f t="shared" si="11"/>
        <v>2.7300000000000001E-2</v>
      </c>
      <c r="R115" s="317"/>
      <c r="S115" s="200">
        <f>+P113+Q115+R113</f>
        <v>4.7287000000000003E-2</v>
      </c>
      <c r="T115" s="295">
        <f>F113+O115+S115</f>
        <v>0.83834699999999995</v>
      </c>
    </row>
    <row r="116" spans="2:21" s="154" customFormat="1" x14ac:dyDescent="0.2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0.333096</v>
      </c>
      <c r="P116" s="332"/>
      <c r="Q116" s="206">
        <f t="shared" si="11"/>
        <v>2.2100000000000002E-2</v>
      </c>
      <c r="R116" s="317"/>
      <c r="S116" s="200">
        <f>+P113+Q116+R113</f>
        <v>4.2086999999999999E-2</v>
      </c>
      <c r="T116" s="295">
        <f>F113+O116+S116</f>
        <v>0.83401700000000001</v>
      </c>
    </row>
    <row r="117" spans="2:21" s="154" customFormat="1" x14ac:dyDescent="0.2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0.28057700000000002</v>
      </c>
      <c r="P117" s="332"/>
      <c r="Q117" s="206">
        <f t="shared" si="11"/>
        <v>1.5800000000000002E-2</v>
      </c>
      <c r="R117" s="317"/>
      <c r="S117" s="200">
        <f>+P113+Q117+R113</f>
        <v>3.5786999999999999E-2</v>
      </c>
      <c r="T117" s="295">
        <f>F113+O117+S117</f>
        <v>0.77519800000000005</v>
      </c>
    </row>
    <row r="118" spans="2:21" s="154" customFormat="1" x14ac:dyDescent="0.2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0.20397400000000002</v>
      </c>
      <c r="P118" s="333"/>
      <c r="Q118" s="208">
        <f t="shared" si="11"/>
        <v>6.6E-3</v>
      </c>
      <c r="R118" s="318"/>
      <c r="S118" s="200">
        <f>+P113+Q118+R113</f>
        <v>2.6587E-2</v>
      </c>
      <c r="T118" s="295">
        <f>F113+O118+S118</f>
        <v>0.68939499999999998</v>
      </c>
    </row>
    <row r="119" spans="2:21" s="154" customFormat="1" x14ac:dyDescent="0.2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297"/>
    </row>
    <row r="120" spans="2:21" s="154" customFormat="1" x14ac:dyDescent="0.2">
      <c r="B120" s="280" t="s">
        <v>20</v>
      </c>
      <c r="C120" s="316" t="s">
        <v>26</v>
      </c>
      <c r="D120" s="316" t="s">
        <v>26</v>
      </c>
      <c r="E120" s="314">
        <f>D173</f>
        <v>58.93</v>
      </c>
      <c r="F120" s="309">
        <f>SUM(C120:E122)</f>
        <v>58.93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-23.13</v>
      </c>
      <c r="R120" s="316" t="s">
        <v>26</v>
      </c>
      <c r="S120" s="309">
        <f>Q120</f>
        <v>-23.13</v>
      </c>
      <c r="T120" s="298">
        <f>F120+O120+S120</f>
        <v>132.18</v>
      </c>
    </row>
    <row r="121" spans="2:21" s="154" customFormat="1" x14ac:dyDescent="0.2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299">
        <f>F120+O121+S120</f>
        <v>683.2</v>
      </c>
    </row>
    <row r="122" spans="2:21" s="154" customFormat="1" x14ac:dyDescent="0.2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300">
        <f>F120+O122+S120</f>
        <v>1493.3</v>
      </c>
    </row>
    <row r="123" spans="2:21" s="154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154" customFormat="1" x14ac:dyDescent="0.2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1" x14ac:dyDescent="0.2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1" ht="24" customHeight="1" x14ac:dyDescent="0.2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  <c r="T126" s="260"/>
    </row>
    <row r="127" spans="2:21" s="154" customFormat="1" ht="15" customHeight="1" x14ac:dyDescent="0.2">
      <c r="B127" s="292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23" t="s">
        <v>7</v>
      </c>
    </row>
    <row r="128" spans="2:21" s="154" customFormat="1" ht="15" customHeight="1" x14ac:dyDescent="0.2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24"/>
    </row>
    <row r="129" spans="2:20" s="154" customFormat="1" ht="15" customHeight="1" x14ac:dyDescent="0.2">
      <c r="B129" s="274" t="s">
        <v>76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25"/>
    </row>
    <row r="130" spans="2:20" s="154" customFormat="1" x14ac:dyDescent="0.2">
      <c r="B130" s="293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304"/>
    </row>
    <row r="131" spans="2:20" s="154" customFormat="1" x14ac:dyDescent="0.2">
      <c r="B131" s="279" t="s">
        <v>22</v>
      </c>
      <c r="C131" s="317">
        <f>ROUND(B15*C171,6)</f>
        <v>0.41524899999999998</v>
      </c>
      <c r="D131" s="317">
        <f>ROUND(B15*C172,6)</f>
        <v>3.5638999999999997E-2</v>
      </c>
      <c r="E131" s="317">
        <f>C173</f>
        <v>7.9459999999999999E-3</v>
      </c>
      <c r="F131" s="326">
        <f>SUM(C131:E136)</f>
        <v>0.45883399999999996</v>
      </c>
      <c r="G131" s="316" t="s">
        <v>26</v>
      </c>
      <c r="H131" s="253">
        <f>I178</f>
        <v>0</v>
      </c>
      <c r="I131" s="317">
        <f>ROUND(B15*I184,6)</f>
        <v>0.109699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0.12534000000000001</v>
      </c>
      <c r="P131" s="317">
        <f>C192</f>
        <v>1.2695E-2</v>
      </c>
      <c r="Q131" s="206">
        <f>C193</f>
        <v>0</v>
      </c>
      <c r="R131" s="317">
        <f>C199</f>
        <v>7.2920000000000007E-3</v>
      </c>
      <c r="S131" s="200">
        <f>P131+Q131+R131</f>
        <v>1.9987000000000001E-2</v>
      </c>
      <c r="T131" s="295">
        <f>F131+O131+S131</f>
        <v>0.60416099999999995</v>
      </c>
    </row>
    <row r="132" spans="2:20" s="154" customFormat="1" x14ac:dyDescent="0.2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0.35137600000000002</v>
      </c>
      <c r="P132" s="317"/>
      <c r="Q132" s="206">
        <f t="shared" ref="Q132:Q136" si="13">C194</f>
        <v>4.6199999999999998E-2</v>
      </c>
      <c r="R132" s="317"/>
      <c r="S132" s="200">
        <f>P131+Q132+R131</f>
        <v>6.6186999999999996E-2</v>
      </c>
      <c r="T132" s="295">
        <f>F131+O132+S132</f>
        <v>0.87639699999999998</v>
      </c>
    </row>
    <row r="133" spans="2:20" s="154" customFormat="1" x14ac:dyDescent="0.2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0.33222600000000002</v>
      </c>
      <c r="P133" s="317"/>
      <c r="Q133" s="206">
        <f t="shared" si="13"/>
        <v>2.7300000000000001E-2</v>
      </c>
      <c r="R133" s="317"/>
      <c r="S133" s="200">
        <f>P131+Q133+R131</f>
        <v>4.7287000000000003E-2</v>
      </c>
      <c r="T133" s="295">
        <f>F131+O133+S133</f>
        <v>0.83834699999999995</v>
      </c>
    </row>
    <row r="134" spans="2:20" s="154" customFormat="1" x14ac:dyDescent="0.2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0.333096</v>
      </c>
      <c r="P134" s="317"/>
      <c r="Q134" s="206">
        <f t="shared" si="13"/>
        <v>2.2100000000000002E-2</v>
      </c>
      <c r="R134" s="317"/>
      <c r="S134" s="200">
        <f>P131+Q134+R131</f>
        <v>4.2086999999999999E-2</v>
      </c>
      <c r="T134" s="295">
        <f>F131+O134+S134</f>
        <v>0.83401700000000001</v>
      </c>
    </row>
    <row r="135" spans="2:20" s="154" customFormat="1" x14ac:dyDescent="0.2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0.28057700000000002</v>
      </c>
      <c r="P135" s="317"/>
      <c r="Q135" s="206">
        <f t="shared" si="13"/>
        <v>1.5800000000000002E-2</v>
      </c>
      <c r="R135" s="317"/>
      <c r="S135" s="200">
        <f>P131+Q135+R131</f>
        <v>3.5786999999999999E-2</v>
      </c>
      <c r="T135" s="295">
        <f>F131+O135+S135</f>
        <v>0.77519800000000005</v>
      </c>
    </row>
    <row r="136" spans="2:20" s="154" customFormat="1" x14ac:dyDescent="0.2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0.20397400000000002</v>
      </c>
      <c r="P136" s="318"/>
      <c r="Q136" s="208">
        <f t="shared" si="13"/>
        <v>6.6E-3</v>
      </c>
      <c r="R136" s="318"/>
      <c r="S136" s="264">
        <f>P131+Q136+R131</f>
        <v>2.6587E-2</v>
      </c>
      <c r="T136" s="305">
        <f>F131+O136+S136</f>
        <v>0.68939499999999998</v>
      </c>
    </row>
    <row r="137" spans="2:20" s="154" customFormat="1" x14ac:dyDescent="0.2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306"/>
    </row>
    <row r="138" spans="2:20" s="154" customFormat="1" x14ac:dyDescent="0.2">
      <c r="B138" s="279" t="s">
        <v>20</v>
      </c>
      <c r="C138" s="316" t="s">
        <v>26</v>
      </c>
      <c r="D138" s="316" t="s">
        <v>26</v>
      </c>
      <c r="E138" s="314">
        <f>D173</f>
        <v>58.93</v>
      </c>
      <c r="F138" s="309">
        <f>SUM(C138:E140)</f>
        <v>58.93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-23.13</v>
      </c>
      <c r="R138" s="316" t="s">
        <v>26</v>
      </c>
      <c r="S138" s="309">
        <f>Q138</f>
        <v>-23.13</v>
      </c>
      <c r="T138" s="298">
        <f>F138+O138+S138</f>
        <v>132.18000000000012</v>
      </c>
    </row>
    <row r="139" spans="2:20" s="154" customFormat="1" x14ac:dyDescent="0.2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299">
        <f>F138+O139+S138</f>
        <v>683.19999999999959</v>
      </c>
    </row>
    <row r="140" spans="2:20" s="154" customFormat="1" x14ac:dyDescent="0.2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300">
        <f>F138+O140+S138</f>
        <v>1493.3</v>
      </c>
    </row>
    <row r="141" spans="2:20" s="154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">
      <c r="B142" s="243" t="s">
        <v>21</v>
      </c>
    </row>
    <row r="163" spans="2:35" x14ac:dyDescent="0.2">
      <c r="B163" s="163"/>
      <c r="AC163" s="158"/>
      <c r="AD163" s="158"/>
      <c r="AE163" s="158"/>
      <c r="AF163" s="158"/>
      <c r="AG163" s="158"/>
      <c r="AH163" s="158"/>
      <c r="AI163" s="158"/>
    </row>
    <row r="164" spans="2:35" x14ac:dyDescent="0.2">
      <c r="B164" s="163"/>
      <c r="AC164" s="158"/>
      <c r="AD164" s="158"/>
      <c r="AE164" s="158"/>
      <c r="AF164" s="158"/>
      <c r="AG164" s="158"/>
      <c r="AH164" s="158"/>
      <c r="AI164" s="158"/>
    </row>
    <row r="165" spans="2:35" x14ac:dyDescent="0.2">
      <c r="B165" s="163"/>
      <c r="AC165" s="158"/>
      <c r="AD165" s="158"/>
      <c r="AE165" s="158"/>
      <c r="AF165" s="158"/>
      <c r="AG165" s="158"/>
      <c r="AH165" s="158"/>
      <c r="AI165" s="158"/>
    </row>
    <row r="166" spans="2:35" x14ac:dyDescent="0.2">
      <c r="B166" s="163"/>
      <c r="AC166" s="158"/>
      <c r="AD166" s="158"/>
      <c r="AE166" s="158"/>
      <c r="AF166" s="158"/>
      <c r="AG166" s="158"/>
      <c r="AH166" s="158"/>
      <c r="AI166" s="158"/>
    </row>
    <row r="167" spans="2:35" x14ac:dyDescent="0.2">
      <c r="B167" s="163"/>
      <c r="AC167" s="158"/>
      <c r="AD167" s="158"/>
      <c r="AE167" s="158"/>
      <c r="AF167" s="158"/>
      <c r="AG167" s="158"/>
      <c r="AH167" s="158"/>
      <c r="AI167" s="158"/>
    </row>
    <row r="168" spans="2:35" x14ac:dyDescent="0.2">
      <c r="B168" s="163"/>
      <c r="AC168" s="158"/>
      <c r="AD168" s="158"/>
      <c r="AE168" s="158"/>
      <c r="AF168" s="158"/>
      <c r="AG168" s="158"/>
      <c r="AH168" s="158"/>
      <c r="AI168" s="158"/>
    </row>
    <row r="169" spans="2:35" x14ac:dyDescent="0.2">
      <c r="B169" s="163"/>
      <c r="AC169" s="158"/>
      <c r="AD169" s="158"/>
      <c r="AE169" s="158"/>
      <c r="AF169" s="158"/>
      <c r="AG169" s="158"/>
      <c r="AH169" s="158"/>
      <c r="AI169" s="158"/>
    </row>
    <row r="170" spans="2:35" s="266" customFormat="1" x14ac:dyDescent="0.2">
      <c r="B170" s="265"/>
    </row>
    <row r="171" spans="2:35" s="266" customFormat="1" ht="12.75" customHeight="1" x14ac:dyDescent="0.2">
      <c r="B171" s="267" t="s">
        <v>13</v>
      </c>
      <c r="C171" s="268">
        <v>10.780082999999999</v>
      </c>
    </row>
    <row r="172" spans="2:35" s="266" customFormat="1" ht="12.75" customHeight="1" x14ac:dyDescent="0.2">
      <c r="B172" s="267" t="s">
        <v>14</v>
      </c>
      <c r="C172" s="268">
        <v>0.92520500000000006</v>
      </c>
    </row>
    <row r="173" spans="2:35" s="266" customFormat="1" ht="12.75" customHeight="1" x14ac:dyDescent="0.2">
      <c r="B173" s="269" t="s">
        <v>0</v>
      </c>
      <c r="C173" s="270">
        <v>7.9459999999999999E-3</v>
      </c>
      <c r="D173" s="271">
        <v>58.93</v>
      </c>
      <c r="E173" s="271">
        <v>83.2</v>
      </c>
    </row>
    <row r="174" spans="2:35" s="266" customFormat="1" ht="12.75" customHeight="1" x14ac:dyDescent="0.2">
      <c r="B174" s="265"/>
    </row>
    <row r="175" spans="2:35" s="266" customFormat="1" ht="12.75" customHeight="1" x14ac:dyDescent="0.2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5" s="266" customFormat="1" ht="12.75" customHeight="1" x14ac:dyDescent="0.2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">
      <c r="B184" s="267" t="s">
        <v>6</v>
      </c>
      <c r="C184" s="268">
        <v>2.8478340000000002</v>
      </c>
      <c r="D184" s="268">
        <v>2.8478340000000002</v>
      </c>
      <c r="E184" s="268">
        <v>2.8478340000000002</v>
      </c>
      <c r="F184" s="268">
        <v>2.8478340000000002</v>
      </c>
      <c r="G184" s="268">
        <v>2.8478340000000002</v>
      </c>
      <c r="H184" s="268">
        <v>2.8478340000000002</v>
      </c>
      <c r="I184" s="268">
        <v>2.8478340000000002</v>
      </c>
    </row>
    <row r="185" spans="2:9" s="266" customFormat="1" ht="12.75" customHeight="1" x14ac:dyDescent="0.2">
      <c r="B185" s="269" t="s">
        <v>5</v>
      </c>
      <c r="C185" s="270">
        <v>1.186E-3</v>
      </c>
    </row>
    <row r="186" spans="2:9" s="266" customFormat="1" ht="12.75" customHeight="1" x14ac:dyDescent="0.2">
      <c r="B186" s="269" t="s">
        <v>1</v>
      </c>
      <c r="C186" s="270">
        <v>1.4455000000000001E-2</v>
      </c>
    </row>
    <row r="187" spans="2:9" s="266" customFormat="1" ht="12.75" customHeight="1" x14ac:dyDescent="0.2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">
      <c r="B190" s="265"/>
    </row>
    <row r="191" spans="2:9" s="266" customFormat="1" ht="12.75" customHeight="1" x14ac:dyDescent="0.2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">
      <c r="B192" s="269" t="s">
        <v>4</v>
      </c>
      <c r="C192" s="270">
        <v>1.2695E-2</v>
      </c>
    </row>
    <row r="193" spans="2:4" s="266" customFormat="1" ht="12.75" customHeight="1" x14ac:dyDescent="0.2">
      <c r="B193" s="269" t="s">
        <v>2</v>
      </c>
      <c r="C193" s="270">
        <v>0</v>
      </c>
      <c r="D193" s="271">
        <v>-23.13</v>
      </c>
    </row>
    <row r="194" spans="2:4" s="266" customFormat="1" ht="12.75" customHeight="1" x14ac:dyDescent="0.2">
      <c r="C194" s="270">
        <v>4.6199999999999998E-2</v>
      </c>
    </row>
    <row r="195" spans="2:4" s="266" customFormat="1" ht="12.75" customHeight="1" x14ac:dyDescent="0.2">
      <c r="B195" s="265"/>
      <c r="C195" s="270">
        <v>2.7300000000000001E-2</v>
      </c>
    </row>
    <row r="196" spans="2:4" s="266" customFormat="1" ht="12.75" customHeight="1" x14ac:dyDescent="0.2">
      <c r="B196" s="265"/>
      <c r="C196" s="270">
        <v>2.2100000000000002E-2</v>
      </c>
    </row>
    <row r="197" spans="2:4" s="266" customFormat="1" ht="12.75" customHeight="1" x14ac:dyDescent="0.2">
      <c r="B197" s="265"/>
      <c r="C197" s="270">
        <v>1.5800000000000002E-2</v>
      </c>
    </row>
    <row r="198" spans="2:4" s="266" customFormat="1" ht="12.75" customHeight="1" x14ac:dyDescent="0.2">
      <c r="B198" s="265"/>
      <c r="C198" s="270">
        <v>6.6E-3</v>
      </c>
    </row>
    <row r="199" spans="2:4" s="266" customFormat="1" ht="12.75" customHeight="1" x14ac:dyDescent="0.2">
      <c r="B199" s="269" t="s">
        <v>17</v>
      </c>
      <c r="C199" s="270">
        <v>7.2920000000000007E-3</v>
      </c>
    </row>
    <row r="200" spans="2:4" s="266" customFormat="1" x14ac:dyDescent="0.2">
      <c r="B200" s="265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CADF9-1349-4CCF-892E-641EEAAB59C4}">
  <dimension ref="B1:AI200"/>
  <sheetViews>
    <sheetView workbookViewId="0">
      <selection activeCell="B6" sqref="B6"/>
    </sheetView>
  </sheetViews>
  <sheetFormatPr defaultColWidth="9.140625" defaultRowHeight="12.75" outlineLevelCol="1" x14ac:dyDescent="0.2"/>
  <cols>
    <col min="1" max="1" width="1.5703125" style="1" customWidth="1"/>
    <col min="2" max="2" width="28.5703125" style="1" customWidth="1"/>
    <col min="3" max="5" width="8.5703125" style="1" hidden="1" customWidth="1" outlineLevel="1"/>
    <col min="6" max="6" width="15.5703125" style="1" customWidth="1" collapsed="1"/>
    <col min="7" max="14" width="8.5703125" style="1" hidden="1" customWidth="1" outlineLevel="1"/>
    <col min="15" max="15" width="15.5703125" style="1" customWidth="1" collapsed="1"/>
    <col min="16" max="18" width="8.5703125" style="1" hidden="1" customWidth="1" outlineLevel="1"/>
    <col min="19" max="19" width="15.5703125" style="1" customWidth="1" collapsed="1"/>
    <col min="20" max="20" width="13.5703125" style="1" customWidth="1"/>
    <col min="21" max="21" width="9.42578125" style="1" bestFit="1" customWidth="1"/>
    <col min="22" max="28" width="9.140625" style="1"/>
    <col min="29" max="35" width="9.140625" style="11"/>
    <col min="36" max="16384" width="9.140625" style="1"/>
  </cols>
  <sheetData>
    <row r="1" spans="2:35" s="23" customFormat="1" x14ac:dyDescent="0.2">
      <c r="B1" s="23" t="s">
        <v>12</v>
      </c>
    </row>
    <row r="2" spans="2:35" s="23" customFormat="1" ht="15" customHeight="1" x14ac:dyDescent="0.2">
      <c r="B2" s="24" t="s">
        <v>51</v>
      </c>
      <c r="C2" s="24"/>
      <c r="D2" s="24"/>
      <c r="E2" s="24"/>
    </row>
    <row r="3" spans="2:35" s="23" customFormat="1" ht="15" customHeight="1" x14ac:dyDescent="0.2">
      <c r="B3" s="25" t="s">
        <v>45</v>
      </c>
      <c r="C3" s="24"/>
      <c r="D3" s="24"/>
      <c r="E3" s="24"/>
    </row>
    <row r="4" spans="2:35" s="23" customFormat="1" ht="15" customHeight="1" x14ac:dyDescent="0.2">
      <c r="B4" s="290" t="s">
        <v>69</v>
      </c>
      <c r="C4" s="24"/>
      <c r="D4" s="24"/>
      <c r="E4" s="24"/>
    </row>
    <row r="5" spans="2:35" ht="15" customHeight="1" x14ac:dyDescent="0.2">
      <c r="B5" s="9"/>
      <c r="C5" s="9"/>
      <c r="D5" s="9"/>
      <c r="E5" s="9"/>
    </row>
    <row r="6" spans="2:35" ht="15" customHeight="1" x14ac:dyDescent="0.2">
      <c r="B6" s="21" t="s">
        <v>74</v>
      </c>
      <c r="C6" s="9"/>
      <c r="D6" s="9"/>
      <c r="E6" s="9"/>
      <c r="O6" s="22" t="s">
        <v>50</v>
      </c>
    </row>
    <row r="7" spans="2:35" s="10" customFormat="1" ht="15" customHeight="1" x14ac:dyDescent="0.2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"/>
    <row r="14" spans="2:35" s="92" customFormat="1" ht="15" customHeight="1" x14ac:dyDescent="0.2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">
      <c r="B16" s="31" t="s">
        <v>75</v>
      </c>
      <c r="C16" s="91"/>
      <c r="D16" s="91"/>
      <c r="E16" s="91"/>
      <c r="O16" s="93"/>
      <c r="T16" s="94"/>
    </row>
    <row r="17" spans="2:21" ht="13.5" customHeight="1" x14ac:dyDescent="0.2">
      <c r="B17" s="7"/>
      <c r="C17" s="7"/>
      <c r="D17" s="7"/>
      <c r="E17" s="7"/>
      <c r="O17" s="4"/>
      <c r="T17" s="4"/>
    </row>
    <row r="18" spans="2:21" ht="24" customHeight="1" x14ac:dyDescent="0.2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">
      <c r="B21" s="137" t="s">
        <v>74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">
      <c r="B23" s="147" t="s">
        <v>22</v>
      </c>
      <c r="C23" s="337">
        <f>ROUND(B15*C171,6)</f>
        <v>0.43379000000000001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0.47737499999999999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0.62270199999999998</v>
      </c>
      <c r="U23" s="106"/>
    </row>
    <row r="24" spans="2:21" s="23" customFormat="1" ht="12.75" customHeight="1" x14ac:dyDescent="0.2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0.76369299999999996</v>
      </c>
      <c r="U24" s="106"/>
    </row>
    <row r="25" spans="2:21" s="23" customFormat="1" ht="12.75" customHeight="1" x14ac:dyDescent="0.2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0.73676199999999992</v>
      </c>
      <c r="U25" s="106"/>
    </row>
    <row r="26" spans="2:21" s="23" customFormat="1" ht="12.75" customHeight="1" x14ac:dyDescent="0.2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0.73192699999999999</v>
      </c>
      <c r="U26" s="106"/>
    </row>
    <row r="27" spans="2:21" s="23" customFormat="1" ht="12.75" customHeight="1" x14ac:dyDescent="0.2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0.70360199999999995</v>
      </c>
      <c r="U27" s="106"/>
    </row>
    <row r="28" spans="2:21" s="23" customFormat="1" ht="12.75" customHeight="1" x14ac:dyDescent="0.2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0.66227800000000003</v>
      </c>
      <c r="U28" s="106"/>
    </row>
    <row r="29" spans="2:21" s="23" customFormat="1" x14ac:dyDescent="0.2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">
      <c r="B39" s="137" t="s">
        <v>74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">
      <c r="B41" s="147" t="s">
        <v>22</v>
      </c>
      <c r="C41" s="337">
        <f>ROUND(B15*C171,6)</f>
        <v>0.43379000000000001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0.47737499999999999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0.62270199999999998</v>
      </c>
    </row>
    <row r="42" spans="2:21" s="23" customFormat="1" x14ac:dyDescent="0.2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0.73872599999999999</v>
      </c>
    </row>
    <row r="43" spans="2:21" s="23" customFormat="1" x14ac:dyDescent="0.2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0.71391099999999996</v>
      </c>
    </row>
    <row r="44" spans="2:21" s="23" customFormat="1" x14ac:dyDescent="0.2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0.70897999999999994</v>
      </c>
    </row>
    <row r="45" spans="2:21" s="23" customFormat="1" x14ac:dyDescent="0.2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0.68645599999999996</v>
      </c>
    </row>
    <row r="46" spans="2:21" s="23" customFormat="1" x14ac:dyDescent="0.2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0.65359299999999998</v>
      </c>
    </row>
    <row r="47" spans="2:21" s="23" customFormat="1" x14ac:dyDescent="0.2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">
      <c r="B57" s="137" t="s">
        <v>74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">
      <c r="B59" s="147" t="s">
        <v>22</v>
      </c>
      <c r="C59" s="337">
        <f>ROUND(B15*C171,6)</f>
        <v>0.43379000000000001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0.47737499999999999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0.62270199999999998</v>
      </c>
    </row>
    <row r="60" spans="2:35" s="23" customFormat="1" x14ac:dyDescent="0.2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0.76442699999999997</v>
      </c>
    </row>
    <row r="61" spans="2:35" s="23" customFormat="1" x14ac:dyDescent="0.2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0.73743399999999992</v>
      </c>
    </row>
    <row r="62" spans="2:35" s="23" customFormat="1" x14ac:dyDescent="0.2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0.73260199999999998</v>
      </c>
    </row>
    <row r="63" spans="2:35" s="23" customFormat="1" x14ac:dyDescent="0.2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0.70410700000000004</v>
      </c>
    </row>
    <row r="64" spans="2:35" s="23" customFormat="1" x14ac:dyDescent="0.2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0.66253300000000004</v>
      </c>
    </row>
    <row r="65" spans="2:21" s="23" customFormat="1" x14ac:dyDescent="0.2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">
      <c r="B75" s="137" t="s">
        <v>74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">
      <c r="B77" s="147" t="s">
        <v>22</v>
      </c>
      <c r="C77" s="337">
        <f>ROUND(B15*C171,6)</f>
        <v>0.43379000000000001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0.47737499999999999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0.62270199999999998</v>
      </c>
    </row>
    <row r="78" spans="2:21" s="23" customFormat="1" x14ac:dyDescent="0.2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0.78619399999999995</v>
      </c>
    </row>
    <row r="79" spans="2:21" s="23" customFormat="1" x14ac:dyDescent="0.2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0.75735599999999992</v>
      </c>
    </row>
    <row r="80" spans="2:21" s="23" customFormat="1" x14ac:dyDescent="0.2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0.75260799999999994</v>
      </c>
    </row>
    <row r="81" spans="2:21" s="23" customFormat="1" x14ac:dyDescent="0.2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0.71905600000000003</v>
      </c>
    </row>
    <row r="82" spans="2:21" s="23" customFormat="1" x14ac:dyDescent="0.2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0.67010599999999998</v>
      </c>
    </row>
    <row r="83" spans="2:21" s="23" customFormat="1" x14ac:dyDescent="0.2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">
      <c r="B93" s="137" t="s">
        <v>74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">
      <c r="B95" s="147" t="s">
        <v>22</v>
      </c>
      <c r="C95" s="337">
        <f>ROUND(B15*C171,6)</f>
        <v>0.43379000000000001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0.47737499999999999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0.62270199999999998</v>
      </c>
    </row>
    <row r="96" spans="2:21" s="23" customFormat="1" x14ac:dyDescent="0.2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0.83433299999999999</v>
      </c>
    </row>
    <row r="97" spans="2:21" s="23" customFormat="1" x14ac:dyDescent="0.2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0.80141699999999993</v>
      </c>
    </row>
    <row r="98" spans="2:21" s="23" customFormat="1" x14ac:dyDescent="0.2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0.79685399999999995</v>
      </c>
    </row>
    <row r="99" spans="2:21" s="23" customFormat="1" x14ac:dyDescent="0.2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0.75211600000000001</v>
      </c>
    </row>
    <row r="100" spans="2:21" s="23" customFormat="1" x14ac:dyDescent="0.2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0.68685200000000002</v>
      </c>
    </row>
    <row r="101" spans="2:21" s="23" customFormat="1" x14ac:dyDescent="0.2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">
      <c r="B111" s="137" t="s">
        <v>74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">
      <c r="B113" s="147" t="s">
        <v>22</v>
      </c>
      <c r="C113" s="337">
        <f>ROUND(B15*C171,6)</f>
        <v>0.43379000000000001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0.47737499999999999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0.62270199999999998</v>
      </c>
    </row>
    <row r="114" spans="2:21" s="23" customFormat="1" x14ac:dyDescent="0.2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0.89493800000000001</v>
      </c>
    </row>
    <row r="115" spans="2:21" s="23" customFormat="1" x14ac:dyDescent="0.2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0.85688799999999998</v>
      </c>
    </row>
    <row r="116" spans="2:21" s="23" customFormat="1" x14ac:dyDescent="0.2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0.85255799999999993</v>
      </c>
    </row>
    <row r="117" spans="2:21" s="23" customFormat="1" x14ac:dyDescent="0.2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0.79373899999999997</v>
      </c>
    </row>
    <row r="118" spans="2:21" s="23" customFormat="1" x14ac:dyDescent="0.2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0.70793600000000001</v>
      </c>
    </row>
    <row r="119" spans="2:21" s="23" customFormat="1" x14ac:dyDescent="0.2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">
      <c r="B129" s="137" t="s">
        <v>74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">
      <c r="B131" s="147" t="s">
        <v>22</v>
      </c>
      <c r="C131" s="337">
        <f>ROUND(B15*C171,6)</f>
        <v>0.43379000000000001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0.47737499999999999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0.62270199999999998</v>
      </c>
    </row>
    <row r="132" spans="2:20" s="23" customFormat="1" x14ac:dyDescent="0.2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0.89493800000000001</v>
      </c>
    </row>
    <row r="133" spans="2:20" s="23" customFormat="1" x14ac:dyDescent="0.2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0.85688799999999998</v>
      </c>
    </row>
    <row r="134" spans="2:20" s="23" customFormat="1" x14ac:dyDescent="0.2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0.85255799999999993</v>
      </c>
    </row>
    <row r="135" spans="2:20" s="23" customFormat="1" x14ac:dyDescent="0.2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0.79373899999999997</v>
      </c>
    </row>
    <row r="136" spans="2:20" s="23" customFormat="1" x14ac:dyDescent="0.2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0.70793600000000001</v>
      </c>
    </row>
    <row r="137" spans="2:20" s="23" customFormat="1" x14ac:dyDescent="0.2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">
      <c r="B142" s="68" t="s">
        <v>21</v>
      </c>
    </row>
    <row r="163" spans="2:35" x14ac:dyDescent="0.2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">
      <c r="B170" s="127"/>
    </row>
    <row r="171" spans="2:35" s="128" customFormat="1" ht="12.75" customHeight="1" x14ac:dyDescent="0.2">
      <c r="B171" s="129" t="s">
        <v>13</v>
      </c>
      <c r="C171" s="130">
        <v>11.261417</v>
      </c>
    </row>
    <row r="172" spans="2:35" s="128" customFormat="1" ht="12.75" customHeight="1" x14ac:dyDescent="0.2">
      <c r="B172" s="129" t="s">
        <v>14</v>
      </c>
      <c r="C172" s="130">
        <v>0.92520500000000006</v>
      </c>
    </row>
    <row r="173" spans="2:35" s="128" customFormat="1" ht="12.75" customHeight="1" x14ac:dyDescent="0.2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">
      <c r="B174" s="127"/>
    </row>
    <row r="175" spans="2:35" s="128" customFormat="1" ht="12.75" customHeight="1" x14ac:dyDescent="0.2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">
      <c r="B185" s="131" t="s">
        <v>5</v>
      </c>
      <c r="C185" s="132">
        <v>1.186E-3</v>
      </c>
    </row>
    <row r="186" spans="2:9" s="128" customFormat="1" ht="12.75" customHeight="1" x14ac:dyDescent="0.2">
      <c r="B186" s="131" t="s">
        <v>1</v>
      </c>
      <c r="C186" s="132">
        <v>1.4455000000000001E-2</v>
      </c>
    </row>
    <row r="187" spans="2:9" s="128" customFormat="1" ht="12.75" customHeight="1" x14ac:dyDescent="0.2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">
      <c r="B190" s="127"/>
    </row>
    <row r="191" spans="2:9" s="128" customFormat="1" ht="12.75" customHeight="1" x14ac:dyDescent="0.2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">
      <c r="B192" s="131" t="s">
        <v>4</v>
      </c>
      <c r="C192" s="132">
        <v>1.2695E-2</v>
      </c>
    </row>
    <row r="193" spans="2:4" s="128" customFormat="1" ht="12.75" customHeight="1" x14ac:dyDescent="0.2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">
      <c r="C194" s="132">
        <v>4.6199999999999998E-2</v>
      </c>
    </row>
    <row r="195" spans="2:4" s="128" customFormat="1" ht="12.75" customHeight="1" x14ac:dyDescent="0.2">
      <c r="B195" s="127"/>
      <c r="C195" s="132">
        <v>2.7300000000000001E-2</v>
      </c>
    </row>
    <row r="196" spans="2:4" s="128" customFormat="1" ht="12.75" customHeight="1" x14ac:dyDescent="0.2">
      <c r="B196" s="127"/>
      <c r="C196" s="132">
        <v>2.2100000000000002E-2</v>
      </c>
    </row>
    <row r="197" spans="2:4" s="128" customFormat="1" ht="12.75" customHeight="1" x14ac:dyDescent="0.2">
      <c r="B197" s="127"/>
      <c r="C197" s="132">
        <v>1.5800000000000002E-2</v>
      </c>
    </row>
    <row r="198" spans="2:4" s="128" customFormat="1" ht="12.75" customHeight="1" x14ac:dyDescent="0.2">
      <c r="B198" s="127"/>
      <c r="C198" s="132">
        <v>6.6E-3</v>
      </c>
    </row>
    <row r="199" spans="2:4" s="128" customFormat="1" ht="12.75" customHeight="1" x14ac:dyDescent="0.2">
      <c r="B199" s="131" t="s">
        <v>17</v>
      </c>
      <c r="C199" s="132">
        <v>7.2920000000000007E-3</v>
      </c>
    </row>
    <row r="200" spans="2:4" s="128" customFormat="1" x14ac:dyDescent="0.2">
      <c r="B200" s="127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D64AD-366F-49FB-9699-D28D89EA0CB5}">
  <dimension ref="B1:AI200"/>
  <sheetViews>
    <sheetView workbookViewId="0">
      <selection activeCell="B6" sqref="B6"/>
    </sheetView>
  </sheetViews>
  <sheetFormatPr defaultColWidth="9.140625" defaultRowHeight="12.75" outlineLevelCol="1" x14ac:dyDescent="0.2"/>
  <cols>
    <col min="1" max="1" width="1.5703125" style="1" customWidth="1"/>
    <col min="2" max="2" width="28.5703125" style="1" customWidth="1"/>
    <col min="3" max="5" width="8.5703125" style="1" hidden="1" customWidth="1" outlineLevel="1"/>
    <col min="6" max="6" width="15.5703125" style="1" customWidth="1" collapsed="1"/>
    <col min="7" max="14" width="8.5703125" style="1" hidden="1" customWidth="1" outlineLevel="1"/>
    <col min="15" max="15" width="15.5703125" style="1" customWidth="1" collapsed="1"/>
    <col min="16" max="18" width="8.5703125" style="1" hidden="1" customWidth="1" outlineLevel="1"/>
    <col min="19" max="19" width="15.5703125" style="1" customWidth="1" collapsed="1"/>
    <col min="20" max="20" width="13.5703125" style="1" customWidth="1"/>
    <col min="21" max="21" width="9.42578125" style="1" bestFit="1" customWidth="1"/>
    <col min="22" max="28" width="9.140625" style="1"/>
    <col min="29" max="35" width="9.140625" style="11"/>
    <col min="36" max="16384" width="9.140625" style="1"/>
  </cols>
  <sheetData>
    <row r="1" spans="2:35" s="23" customFormat="1" x14ac:dyDescent="0.2">
      <c r="B1" s="23" t="s">
        <v>12</v>
      </c>
    </row>
    <row r="2" spans="2:35" s="23" customFormat="1" ht="15" customHeight="1" x14ac:dyDescent="0.2">
      <c r="B2" s="24" t="s">
        <v>51</v>
      </c>
      <c r="C2" s="24"/>
      <c r="D2" s="24"/>
      <c r="E2" s="24"/>
    </row>
    <row r="3" spans="2:35" s="23" customFormat="1" ht="15" customHeight="1" x14ac:dyDescent="0.2">
      <c r="B3" s="25" t="s">
        <v>45</v>
      </c>
      <c r="C3" s="24"/>
      <c r="D3" s="24"/>
      <c r="E3" s="24"/>
    </row>
    <row r="4" spans="2:35" s="23" customFormat="1" ht="15" customHeight="1" x14ac:dyDescent="0.2">
      <c r="B4" s="290" t="s">
        <v>69</v>
      </c>
      <c r="C4" s="24"/>
      <c r="D4" s="24"/>
      <c r="E4" s="24"/>
    </row>
    <row r="5" spans="2:35" ht="15" customHeight="1" x14ac:dyDescent="0.2">
      <c r="B5" s="9"/>
      <c r="C5" s="9"/>
      <c r="D5" s="9"/>
      <c r="E5" s="9"/>
    </row>
    <row r="6" spans="2:35" ht="15" customHeight="1" x14ac:dyDescent="0.2">
      <c r="B6" s="21" t="s">
        <v>72</v>
      </c>
      <c r="C6" s="9"/>
      <c r="D6" s="9"/>
      <c r="E6" s="9"/>
      <c r="O6" s="22" t="s">
        <v>50</v>
      </c>
    </row>
    <row r="7" spans="2:35" s="10" customFormat="1" ht="15" customHeight="1" x14ac:dyDescent="0.2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"/>
    <row r="14" spans="2:35" s="92" customFormat="1" ht="15" customHeight="1" x14ac:dyDescent="0.2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">
      <c r="B16" s="31" t="s">
        <v>73</v>
      </c>
      <c r="C16" s="91"/>
      <c r="D16" s="91"/>
      <c r="E16" s="91"/>
      <c r="O16" s="93"/>
      <c r="T16" s="94"/>
    </row>
    <row r="17" spans="2:21" ht="13.5" customHeight="1" x14ac:dyDescent="0.2">
      <c r="B17" s="7"/>
      <c r="C17" s="7"/>
      <c r="D17" s="7"/>
      <c r="E17" s="7"/>
      <c r="O17" s="4"/>
      <c r="T17" s="4"/>
    </row>
    <row r="18" spans="2:21" ht="24" customHeight="1" x14ac:dyDescent="0.2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">
      <c r="B21" s="137" t="s">
        <v>72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">
      <c r="B23" s="147" t="s">
        <v>22</v>
      </c>
      <c r="C23" s="337">
        <f>ROUND(B15*C171,6)</f>
        <v>0.37886199999999998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0.42244699999999996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0.567774</v>
      </c>
      <c r="U23" s="106"/>
    </row>
    <row r="24" spans="2:21" s="23" customFormat="1" ht="12.75" customHeight="1" x14ac:dyDescent="0.2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0.70876499999999998</v>
      </c>
      <c r="U24" s="106"/>
    </row>
    <row r="25" spans="2:21" s="23" customFormat="1" ht="12.75" customHeight="1" x14ac:dyDescent="0.2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0.68183399999999994</v>
      </c>
      <c r="U25" s="106"/>
    </row>
    <row r="26" spans="2:21" s="23" customFormat="1" ht="12.75" customHeight="1" x14ac:dyDescent="0.2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0.67699899999999991</v>
      </c>
      <c r="U26" s="106"/>
    </row>
    <row r="27" spans="2:21" s="23" customFormat="1" ht="12.75" customHeight="1" x14ac:dyDescent="0.2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0.64867399999999997</v>
      </c>
      <c r="U27" s="106"/>
    </row>
    <row r="28" spans="2:21" s="23" customFormat="1" ht="12.75" customHeight="1" x14ac:dyDescent="0.2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0.60734999999999995</v>
      </c>
      <c r="U28" s="106"/>
    </row>
    <row r="29" spans="2:21" s="23" customFormat="1" x14ac:dyDescent="0.2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">
      <c r="B39" s="137" t="s">
        <v>72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">
      <c r="B41" s="147" t="s">
        <v>22</v>
      </c>
      <c r="C41" s="337">
        <f>ROUND(B15*C171,6)</f>
        <v>0.37886199999999998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0.42244699999999996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0.567774</v>
      </c>
    </row>
    <row r="42" spans="2:21" s="23" customFormat="1" x14ac:dyDescent="0.2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0.68379799999999991</v>
      </c>
    </row>
    <row r="43" spans="2:21" s="23" customFormat="1" x14ac:dyDescent="0.2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0.65898299999999999</v>
      </c>
    </row>
    <row r="44" spans="2:21" s="23" customFormat="1" x14ac:dyDescent="0.2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0.65405199999999997</v>
      </c>
    </row>
    <row r="45" spans="2:21" s="23" customFormat="1" x14ac:dyDescent="0.2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0.63152799999999998</v>
      </c>
    </row>
    <row r="46" spans="2:21" s="23" customFormat="1" x14ac:dyDescent="0.2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0.598665</v>
      </c>
    </row>
    <row r="47" spans="2:21" s="23" customFormat="1" x14ac:dyDescent="0.2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">
      <c r="B57" s="137" t="s">
        <v>72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">
      <c r="B59" s="147" t="s">
        <v>22</v>
      </c>
      <c r="C59" s="337">
        <f>ROUND(B15*C171,6)</f>
        <v>0.37886199999999998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0.42244699999999996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0.567774</v>
      </c>
    </row>
    <row r="60" spans="2:35" s="23" customFormat="1" x14ac:dyDescent="0.2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0.70949899999999999</v>
      </c>
    </row>
    <row r="61" spans="2:35" s="23" customFormat="1" x14ac:dyDescent="0.2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0.68250599999999995</v>
      </c>
    </row>
    <row r="62" spans="2:35" s="23" customFormat="1" x14ac:dyDescent="0.2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0.67767399999999989</v>
      </c>
    </row>
    <row r="63" spans="2:35" s="23" customFormat="1" x14ac:dyDescent="0.2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0.64917899999999995</v>
      </c>
    </row>
    <row r="64" spans="2:35" s="23" customFormat="1" x14ac:dyDescent="0.2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0.60760499999999995</v>
      </c>
    </row>
    <row r="65" spans="2:21" s="23" customFormat="1" x14ac:dyDescent="0.2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">
      <c r="B75" s="137" t="s">
        <v>72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">
      <c r="B77" s="147" t="s">
        <v>22</v>
      </c>
      <c r="C77" s="337">
        <f>ROUND(B15*C171,6)</f>
        <v>0.37886199999999998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0.42244699999999996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0.567774</v>
      </c>
    </row>
    <row r="78" spans="2:21" s="23" customFormat="1" x14ac:dyDescent="0.2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0.73126599999999997</v>
      </c>
    </row>
    <row r="79" spans="2:21" s="23" customFormat="1" x14ac:dyDescent="0.2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0.70242799999999994</v>
      </c>
    </row>
    <row r="80" spans="2:21" s="23" customFormat="1" x14ac:dyDescent="0.2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0.69767999999999997</v>
      </c>
    </row>
    <row r="81" spans="2:21" s="23" customFormat="1" x14ac:dyDescent="0.2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0.66412799999999994</v>
      </c>
    </row>
    <row r="82" spans="2:21" s="23" customFormat="1" x14ac:dyDescent="0.2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0.615178</v>
      </c>
    </row>
    <row r="83" spans="2:21" s="23" customFormat="1" x14ac:dyDescent="0.2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">
      <c r="B93" s="137" t="s">
        <v>72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">
      <c r="B95" s="147" t="s">
        <v>22</v>
      </c>
      <c r="C95" s="337">
        <f>ROUND(B15*C171,6)</f>
        <v>0.37886199999999998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0.42244699999999996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0.567774</v>
      </c>
    </row>
    <row r="96" spans="2:21" s="23" customFormat="1" x14ac:dyDescent="0.2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0.7794049999999999</v>
      </c>
    </row>
    <row r="97" spans="2:21" s="23" customFormat="1" x14ac:dyDescent="0.2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0.74648899999999996</v>
      </c>
    </row>
    <row r="98" spans="2:21" s="23" customFormat="1" x14ac:dyDescent="0.2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0.74192599999999997</v>
      </c>
    </row>
    <row r="99" spans="2:21" s="23" customFormat="1" x14ac:dyDescent="0.2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0.69718799999999992</v>
      </c>
    </row>
    <row r="100" spans="2:21" s="23" customFormat="1" x14ac:dyDescent="0.2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0.63192400000000004</v>
      </c>
    </row>
    <row r="101" spans="2:21" s="23" customFormat="1" x14ac:dyDescent="0.2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">
      <c r="B111" s="137" t="s">
        <v>72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">
      <c r="B113" s="147" t="s">
        <v>22</v>
      </c>
      <c r="C113" s="337">
        <f>ROUND(B15*C171,6)</f>
        <v>0.37886199999999998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0.42244699999999996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0.567774</v>
      </c>
    </row>
    <row r="114" spans="2:21" s="23" customFormat="1" x14ac:dyDescent="0.2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0.84000999999999992</v>
      </c>
    </row>
    <row r="115" spans="2:21" s="23" customFormat="1" x14ac:dyDescent="0.2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0.8019599999999999</v>
      </c>
    </row>
    <row r="116" spans="2:21" s="23" customFormat="1" x14ac:dyDescent="0.2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0.79762999999999995</v>
      </c>
    </row>
    <row r="117" spans="2:21" s="23" customFormat="1" x14ac:dyDescent="0.2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0.738811</v>
      </c>
    </row>
    <row r="118" spans="2:21" s="23" customFormat="1" x14ac:dyDescent="0.2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0.65300800000000003</v>
      </c>
    </row>
    <row r="119" spans="2:21" s="23" customFormat="1" x14ac:dyDescent="0.2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">
      <c r="B129" s="137" t="s">
        <v>72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">
      <c r="B131" s="147" t="s">
        <v>22</v>
      </c>
      <c r="C131" s="337">
        <f>ROUND(B15*C171,6)</f>
        <v>0.37886199999999998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0.42244699999999996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0.567774</v>
      </c>
    </row>
    <row r="132" spans="2:20" s="23" customFormat="1" x14ac:dyDescent="0.2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0.84000999999999992</v>
      </c>
    </row>
    <row r="133" spans="2:20" s="23" customFormat="1" x14ac:dyDescent="0.2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0.8019599999999999</v>
      </c>
    </row>
    <row r="134" spans="2:20" s="23" customFormat="1" x14ac:dyDescent="0.2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0.79762999999999995</v>
      </c>
    </row>
    <row r="135" spans="2:20" s="23" customFormat="1" x14ac:dyDescent="0.2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0.738811</v>
      </c>
    </row>
    <row r="136" spans="2:20" s="23" customFormat="1" x14ac:dyDescent="0.2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0.65300800000000003</v>
      </c>
    </row>
    <row r="137" spans="2:20" s="23" customFormat="1" x14ac:dyDescent="0.2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">
      <c r="B142" s="68" t="s">
        <v>21</v>
      </c>
    </row>
    <row r="163" spans="2:35" x14ac:dyDescent="0.2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">
      <c r="B170" s="127"/>
    </row>
    <row r="171" spans="2:35" s="128" customFormat="1" ht="12.75" customHeight="1" x14ac:dyDescent="0.2">
      <c r="B171" s="129" t="s">
        <v>13</v>
      </c>
      <c r="C171" s="130">
        <v>9.8354719999999993</v>
      </c>
    </row>
    <row r="172" spans="2:35" s="128" customFormat="1" ht="12.75" customHeight="1" x14ac:dyDescent="0.2">
      <c r="B172" s="129" t="s">
        <v>14</v>
      </c>
      <c r="C172" s="130">
        <v>0.92520500000000006</v>
      </c>
    </row>
    <row r="173" spans="2:35" s="128" customFormat="1" ht="12.75" customHeight="1" x14ac:dyDescent="0.2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">
      <c r="B174" s="127"/>
    </row>
    <row r="175" spans="2:35" s="128" customFormat="1" ht="12.75" customHeight="1" x14ac:dyDescent="0.2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">
      <c r="B185" s="131" t="s">
        <v>5</v>
      </c>
      <c r="C185" s="132">
        <v>1.186E-3</v>
      </c>
    </row>
    <row r="186" spans="2:9" s="128" customFormat="1" ht="12.75" customHeight="1" x14ac:dyDescent="0.2">
      <c r="B186" s="131" t="s">
        <v>1</v>
      </c>
      <c r="C186" s="132">
        <v>1.4455000000000001E-2</v>
      </c>
    </row>
    <row r="187" spans="2:9" s="128" customFormat="1" ht="12.75" customHeight="1" x14ac:dyDescent="0.2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">
      <c r="B190" s="127"/>
    </row>
    <row r="191" spans="2:9" s="128" customFormat="1" ht="12.75" customHeight="1" x14ac:dyDescent="0.2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">
      <c r="B192" s="131" t="s">
        <v>4</v>
      </c>
      <c r="C192" s="132">
        <v>1.2695E-2</v>
      </c>
    </row>
    <row r="193" spans="2:4" s="128" customFormat="1" ht="12.75" customHeight="1" x14ac:dyDescent="0.2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">
      <c r="C194" s="132">
        <v>4.6199999999999998E-2</v>
      </c>
    </row>
    <row r="195" spans="2:4" s="128" customFormat="1" ht="12.75" customHeight="1" x14ac:dyDescent="0.2">
      <c r="B195" s="127"/>
      <c r="C195" s="132">
        <v>2.7300000000000001E-2</v>
      </c>
    </row>
    <row r="196" spans="2:4" s="128" customFormat="1" ht="12.75" customHeight="1" x14ac:dyDescent="0.2">
      <c r="B196" s="127"/>
      <c r="C196" s="132">
        <v>2.2100000000000002E-2</v>
      </c>
    </row>
    <row r="197" spans="2:4" s="128" customFormat="1" ht="12.75" customHeight="1" x14ac:dyDescent="0.2">
      <c r="B197" s="127"/>
      <c r="C197" s="132">
        <v>1.5800000000000002E-2</v>
      </c>
    </row>
    <row r="198" spans="2:4" s="128" customFormat="1" ht="12.75" customHeight="1" x14ac:dyDescent="0.2">
      <c r="B198" s="127"/>
      <c r="C198" s="132">
        <v>6.6E-3</v>
      </c>
    </row>
    <row r="199" spans="2:4" s="128" customFormat="1" ht="12.75" customHeight="1" x14ac:dyDescent="0.2">
      <c r="B199" s="131" t="s">
        <v>17</v>
      </c>
      <c r="C199" s="132">
        <v>7.2920000000000007E-3</v>
      </c>
    </row>
    <row r="200" spans="2:4" s="128" customFormat="1" x14ac:dyDescent="0.2">
      <c r="B200" s="127"/>
    </row>
  </sheetData>
  <mergeCells count="232"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E7CCF-B98E-46E4-BC63-2A8D33E09003}">
  <dimension ref="B1:AI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" customWidth="1"/>
    <col min="2" max="2" width="28.5703125" style="1" customWidth="1"/>
    <col min="3" max="5" width="8.5703125" style="1" hidden="1" customWidth="1" outlineLevel="1"/>
    <col min="6" max="6" width="15.5703125" style="1" customWidth="1" collapsed="1"/>
    <col min="7" max="14" width="8.5703125" style="1" hidden="1" customWidth="1" outlineLevel="1"/>
    <col min="15" max="15" width="15.5703125" style="1" customWidth="1" collapsed="1"/>
    <col min="16" max="18" width="8.5703125" style="1" hidden="1" customWidth="1" outlineLevel="1"/>
    <col min="19" max="19" width="15.5703125" style="1" customWidth="1" collapsed="1"/>
    <col min="20" max="20" width="13.5703125" style="1" customWidth="1"/>
    <col min="21" max="21" width="9.42578125" style="1" bestFit="1" customWidth="1"/>
    <col min="22" max="28" width="9.140625" style="1"/>
    <col min="29" max="35" width="9.140625" style="11"/>
    <col min="36" max="16384" width="9.140625" style="1"/>
  </cols>
  <sheetData>
    <row r="1" spans="2:35" s="23" customFormat="1" x14ac:dyDescent="0.2">
      <c r="B1" s="23" t="s">
        <v>12</v>
      </c>
    </row>
    <row r="2" spans="2:35" s="23" customFormat="1" ht="15" customHeight="1" x14ac:dyDescent="0.2">
      <c r="B2" s="24" t="s">
        <v>51</v>
      </c>
      <c r="C2" s="24"/>
      <c r="D2" s="24"/>
      <c r="E2" s="24"/>
    </row>
    <row r="3" spans="2:35" s="23" customFormat="1" ht="15" customHeight="1" x14ac:dyDescent="0.2">
      <c r="B3" s="25" t="s">
        <v>45</v>
      </c>
      <c r="C3" s="24"/>
      <c r="D3" s="24"/>
      <c r="E3" s="24"/>
    </row>
    <row r="4" spans="2:35" s="23" customFormat="1" ht="15" customHeight="1" x14ac:dyDescent="0.2">
      <c r="B4" s="290" t="s">
        <v>69</v>
      </c>
      <c r="C4" s="24"/>
      <c r="D4" s="24"/>
      <c r="E4" s="24"/>
    </row>
    <row r="5" spans="2:35" ht="15" customHeight="1" x14ac:dyDescent="0.2">
      <c r="B5" s="9"/>
      <c r="C5" s="9"/>
      <c r="D5" s="9"/>
      <c r="E5" s="9"/>
    </row>
    <row r="6" spans="2:35" ht="15" customHeight="1" x14ac:dyDescent="0.2">
      <c r="B6" s="21" t="s">
        <v>70</v>
      </c>
      <c r="C6" s="9"/>
      <c r="D6" s="9"/>
      <c r="E6" s="9"/>
      <c r="O6" s="22" t="s">
        <v>50</v>
      </c>
    </row>
    <row r="7" spans="2:35" s="10" customFormat="1" ht="15" customHeight="1" x14ac:dyDescent="0.2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"/>
    <row r="14" spans="2:35" s="92" customFormat="1" ht="15" customHeight="1" x14ac:dyDescent="0.2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">
      <c r="B16" s="31" t="s">
        <v>71</v>
      </c>
      <c r="C16" s="91"/>
      <c r="D16" s="91"/>
      <c r="E16" s="91"/>
      <c r="O16" s="93"/>
      <c r="T16" s="94"/>
    </row>
    <row r="17" spans="2:21" ht="13.5" customHeight="1" x14ac:dyDescent="0.2">
      <c r="B17" s="7"/>
      <c r="C17" s="7"/>
      <c r="D17" s="7"/>
      <c r="E17" s="7"/>
      <c r="O17" s="4"/>
      <c r="T17" s="4"/>
    </row>
    <row r="18" spans="2:21" ht="24" customHeight="1" x14ac:dyDescent="0.2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">
      <c r="B21" s="137" t="s">
        <v>70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">
      <c r="B23" s="147" t="s">
        <v>22</v>
      </c>
      <c r="C23" s="337">
        <f>ROUND(B15*C171,6)</f>
        <v>0.386328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0.42991299999999999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0.57523999999999997</v>
      </c>
      <c r="U23" s="106"/>
    </row>
    <row r="24" spans="2:21" s="23" customFormat="1" ht="12.75" customHeight="1" x14ac:dyDescent="0.2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0.71623099999999995</v>
      </c>
      <c r="U24" s="106"/>
    </row>
    <row r="25" spans="2:21" s="23" customFormat="1" ht="12.75" customHeight="1" x14ac:dyDescent="0.2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0.68929999999999991</v>
      </c>
      <c r="U25" s="106"/>
    </row>
    <row r="26" spans="2:21" s="23" customFormat="1" ht="12.75" customHeight="1" x14ac:dyDescent="0.2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0.68446499999999999</v>
      </c>
      <c r="U26" s="106"/>
    </row>
    <row r="27" spans="2:21" s="23" customFormat="1" ht="12.75" customHeight="1" x14ac:dyDescent="0.2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0.65613999999999995</v>
      </c>
      <c r="U27" s="106"/>
    </row>
    <row r="28" spans="2:21" s="23" customFormat="1" ht="12.75" customHeight="1" x14ac:dyDescent="0.2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0.61481600000000003</v>
      </c>
      <c r="U28" s="106"/>
    </row>
    <row r="29" spans="2:21" s="23" customFormat="1" x14ac:dyDescent="0.2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">
      <c r="B39" s="137" t="s">
        <v>70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">
      <c r="B41" s="147" t="s">
        <v>22</v>
      </c>
      <c r="C41" s="337">
        <f>ROUND(B15*C171,6)</f>
        <v>0.386328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0.42991299999999999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0.57523999999999997</v>
      </c>
    </row>
    <row r="42" spans="2:21" s="23" customFormat="1" x14ac:dyDescent="0.2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0.69126399999999999</v>
      </c>
    </row>
    <row r="43" spans="2:21" s="23" customFormat="1" x14ac:dyDescent="0.2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0.66644899999999996</v>
      </c>
    </row>
    <row r="44" spans="2:21" s="23" customFormat="1" x14ac:dyDescent="0.2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0.66151799999999994</v>
      </c>
    </row>
    <row r="45" spans="2:21" s="23" customFormat="1" x14ac:dyDescent="0.2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0.63899399999999995</v>
      </c>
    </row>
    <row r="46" spans="2:21" s="23" customFormat="1" x14ac:dyDescent="0.2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0.60613099999999998</v>
      </c>
    </row>
    <row r="47" spans="2:21" s="23" customFormat="1" x14ac:dyDescent="0.2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">
      <c r="B57" s="137" t="s">
        <v>70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">
      <c r="B59" s="147" t="s">
        <v>22</v>
      </c>
      <c r="C59" s="337">
        <f>ROUND(B15*C171,6)</f>
        <v>0.386328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0.42991299999999999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0.57523999999999997</v>
      </c>
    </row>
    <row r="60" spans="2:35" s="23" customFormat="1" x14ac:dyDescent="0.2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0.71696499999999996</v>
      </c>
    </row>
    <row r="61" spans="2:35" s="23" customFormat="1" x14ac:dyDescent="0.2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0.68997199999999992</v>
      </c>
    </row>
    <row r="62" spans="2:35" s="23" customFormat="1" x14ac:dyDescent="0.2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0.68513999999999997</v>
      </c>
    </row>
    <row r="63" spans="2:35" s="23" customFormat="1" x14ac:dyDescent="0.2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0.65664500000000003</v>
      </c>
    </row>
    <row r="64" spans="2:35" s="23" customFormat="1" x14ac:dyDescent="0.2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0.61507100000000003</v>
      </c>
    </row>
    <row r="65" spans="2:21" s="23" customFormat="1" x14ac:dyDescent="0.2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">
      <c r="B75" s="137" t="s">
        <v>70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">
      <c r="B77" s="147" t="s">
        <v>22</v>
      </c>
      <c r="C77" s="337">
        <f>ROUND(B15*C171,6)</f>
        <v>0.386328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0.42991299999999999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0.57523999999999997</v>
      </c>
    </row>
    <row r="78" spans="2:21" s="23" customFormat="1" x14ac:dyDescent="0.2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0.73873199999999994</v>
      </c>
    </row>
    <row r="79" spans="2:21" s="23" customFormat="1" x14ac:dyDescent="0.2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0.70989399999999991</v>
      </c>
    </row>
    <row r="80" spans="2:21" s="23" customFormat="1" x14ac:dyDescent="0.2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0.70514599999999994</v>
      </c>
    </row>
    <row r="81" spans="2:21" s="23" customFormat="1" x14ac:dyDescent="0.2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0.67159400000000002</v>
      </c>
    </row>
    <row r="82" spans="2:21" s="23" customFormat="1" x14ac:dyDescent="0.2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0.62264399999999998</v>
      </c>
    </row>
    <row r="83" spans="2:21" s="23" customFormat="1" x14ac:dyDescent="0.2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">
      <c r="B93" s="137" t="s">
        <v>70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">
      <c r="B95" s="147" t="s">
        <v>22</v>
      </c>
      <c r="C95" s="337">
        <f>ROUND(B15*C171,6)</f>
        <v>0.386328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0.42991299999999999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0.57523999999999997</v>
      </c>
    </row>
    <row r="96" spans="2:21" s="23" customFormat="1" x14ac:dyDescent="0.2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0.78687099999999999</v>
      </c>
    </row>
    <row r="97" spans="2:21" s="23" customFormat="1" x14ac:dyDescent="0.2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0.75395500000000004</v>
      </c>
    </row>
    <row r="98" spans="2:21" s="23" customFormat="1" x14ac:dyDescent="0.2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0.74939200000000006</v>
      </c>
    </row>
    <row r="99" spans="2:21" s="23" customFormat="1" x14ac:dyDescent="0.2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0.704654</v>
      </c>
    </row>
    <row r="100" spans="2:21" s="23" customFormat="1" x14ac:dyDescent="0.2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0.63939000000000001</v>
      </c>
    </row>
    <row r="101" spans="2:21" s="23" customFormat="1" x14ac:dyDescent="0.2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">
      <c r="B111" s="137" t="s">
        <v>70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">
      <c r="B113" s="147" t="s">
        <v>22</v>
      </c>
      <c r="C113" s="337">
        <f>ROUND(B15*C171,6)</f>
        <v>0.386328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0.42991299999999999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0.57523999999999997</v>
      </c>
    </row>
    <row r="114" spans="2:21" s="23" customFormat="1" x14ac:dyDescent="0.2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0.84747600000000001</v>
      </c>
    </row>
    <row r="115" spans="2:21" s="23" customFormat="1" x14ac:dyDescent="0.2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0.80942599999999998</v>
      </c>
    </row>
    <row r="116" spans="2:21" s="23" customFormat="1" x14ac:dyDescent="0.2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0.80509600000000003</v>
      </c>
    </row>
    <row r="117" spans="2:21" s="23" customFormat="1" x14ac:dyDescent="0.2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0.74627700000000008</v>
      </c>
    </row>
    <row r="118" spans="2:21" s="23" customFormat="1" x14ac:dyDescent="0.2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0.66047400000000001</v>
      </c>
    </row>
    <row r="119" spans="2:21" s="23" customFormat="1" x14ac:dyDescent="0.2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">
      <c r="B129" s="137" t="s">
        <v>70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">
      <c r="B131" s="147" t="s">
        <v>22</v>
      </c>
      <c r="C131" s="337">
        <f>ROUND(B15*C171,6)</f>
        <v>0.386328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0.42991299999999999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0.57523999999999997</v>
      </c>
    </row>
    <row r="132" spans="2:20" s="23" customFormat="1" x14ac:dyDescent="0.2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0.84747600000000001</v>
      </c>
    </row>
    <row r="133" spans="2:20" s="23" customFormat="1" x14ac:dyDescent="0.2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0.80942599999999998</v>
      </c>
    </row>
    <row r="134" spans="2:20" s="23" customFormat="1" x14ac:dyDescent="0.2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0.80509600000000003</v>
      </c>
    </row>
    <row r="135" spans="2:20" s="23" customFormat="1" x14ac:dyDescent="0.2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0.74627700000000008</v>
      </c>
    </row>
    <row r="136" spans="2:20" s="23" customFormat="1" x14ac:dyDescent="0.2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0.66047400000000001</v>
      </c>
    </row>
    <row r="137" spans="2:20" s="23" customFormat="1" x14ac:dyDescent="0.2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">
      <c r="B142" s="68" t="s">
        <v>21</v>
      </c>
    </row>
    <row r="163" spans="2:35" x14ac:dyDescent="0.2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">
      <c r="B170" s="127"/>
    </row>
    <row r="171" spans="2:35" s="128" customFormat="1" ht="12.75" customHeight="1" x14ac:dyDescent="0.2">
      <c r="B171" s="129" t="s">
        <v>13</v>
      </c>
      <c r="C171" s="130">
        <v>10.029278</v>
      </c>
    </row>
    <row r="172" spans="2:35" s="128" customFormat="1" ht="12.75" customHeight="1" x14ac:dyDescent="0.2">
      <c r="B172" s="129" t="s">
        <v>14</v>
      </c>
      <c r="C172" s="130">
        <v>0.92520500000000006</v>
      </c>
    </row>
    <row r="173" spans="2:35" s="128" customFormat="1" ht="12.75" customHeight="1" x14ac:dyDescent="0.2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">
      <c r="B174" s="127"/>
    </row>
    <row r="175" spans="2:35" s="128" customFormat="1" ht="12.75" customHeight="1" x14ac:dyDescent="0.2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">
      <c r="B185" s="131" t="s">
        <v>5</v>
      </c>
      <c r="C185" s="132">
        <v>1.186E-3</v>
      </c>
    </row>
    <row r="186" spans="2:9" s="128" customFormat="1" ht="12.75" customHeight="1" x14ac:dyDescent="0.2">
      <c r="B186" s="131" t="s">
        <v>1</v>
      </c>
      <c r="C186" s="132">
        <v>1.4455000000000001E-2</v>
      </c>
    </row>
    <row r="187" spans="2:9" s="128" customFormat="1" ht="12.75" customHeight="1" x14ac:dyDescent="0.2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">
      <c r="B190" s="127"/>
    </row>
    <row r="191" spans="2:9" s="128" customFormat="1" ht="12.75" customHeight="1" x14ac:dyDescent="0.2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">
      <c r="B192" s="131" t="s">
        <v>4</v>
      </c>
      <c r="C192" s="132">
        <v>1.2695E-2</v>
      </c>
    </row>
    <row r="193" spans="2:4" s="128" customFormat="1" ht="12.75" customHeight="1" x14ac:dyDescent="0.2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">
      <c r="C194" s="132">
        <v>4.6199999999999998E-2</v>
      </c>
    </row>
    <row r="195" spans="2:4" s="128" customFormat="1" ht="12.75" customHeight="1" x14ac:dyDescent="0.2">
      <c r="B195" s="127"/>
      <c r="C195" s="132">
        <v>2.7300000000000001E-2</v>
      </c>
    </row>
    <row r="196" spans="2:4" s="128" customFormat="1" ht="12.75" customHeight="1" x14ac:dyDescent="0.2">
      <c r="B196" s="127"/>
      <c r="C196" s="132">
        <v>2.2100000000000002E-2</v>
      </c>
    </row>
    <row r="197" spans="2:4" s="128" customFormat="1" ht="12.75" customHeight="1" x14ac:dyDescent="0.2">
      <c r="B197" s="127"/>
      <c r="C197" s="132">
        <v>1.5800000000000002E-2</v>
      </c>
    </row>
    <row r="198" spans="2:4" s="128" customFormat="1" ht="12.75" customHeight="1" x14ac:dyDescent="0.2">
      <c r="B198" s="127"/>
      <c r="C198" s="132">
        <v>6.6E-3</v>
      </c>
    </row>
    <row r="199" spans="2:4" s="128" customFormat="1" ht="12.75" customHeight="1" x14ac:dyDescent="0.2">
      <c r="B199" s="131" t="s">
        <v>17</v>
      </c>
      <c r="C199" s="132">
        <v>7.2920000000000007E-3</v>
      </c>
    </row>
    <row r="200" spans="2:4" s="128" customFormat="1" x14ac:dyDescent="0.2">
      <c r="B200" s="127"/>
    </row>
  </sheetData>
  <mergeCells count="232">
    <mergeCell ref="S138:S140"/>
    <mergeCell ref="C141:T141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C123:T123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C105:T105"/>
    <mergeCell ref="F109:F111"/>
    <mergeCell ref="O109:O111"/>
    <mergeCell ref="S109:S111"/>
    <mergeCell ref="T109:T111"/>
    <mergeCell ref="L102:L104"/>
    <mergeCell ref="M102:M104"/>
    <mergeCell ref="N102:N104"/>
    <mergeCell ref="P102:P104"/>
    <mergeCell ref="Q102:Q104"/>
    <mergeCell ref="R102:R104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I95:I100"/>
    <mergeCell ref="J95:J100"/>
    <mergeCell ref="K95:K100"/>
    <mergeCell ref="C87:T87"/>
    <mergeCell ref="F91:F93"/>
    <mergeCell ref="O91:O93"/>
    <mergeCell ref="S91:S93"/>
    <mergeCell ref="T91:T93"/>
    <mergeCell ref="C95:C100"/>
    <mergeCell ref="D95:D100"/>
    <mergeCell ref="E95:E100"/>
    <mergeCell ref="F95:F100"/>
    <mergeCell ref="G95:G100"/>
    <mergeCell ref="P95:P100"/>
    <mergeCell ref="R95:R100"/>
    <mergeCell ref="L95:L100"/>
    <mergeCell ref="M95:M100"/>
    <mergeCell ref="N95:N100"/>
    <mergeCell ref="M84:M86"/>
    <mergeCell ref="N84:N86"/>
    <mergeCell ref="P84:P86"/>
    <mergeCell ref="Q84:Q86"/>
    <mergeCell ref="R84:R86"/>
    <mergeCell ref="S84:S86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S66:S68"/>
    <mergeCell ref="C69:T69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I59:I64"/>
    <mergeCell ref="J59:J64"/>
    <mergeCell ref="K59:K64"/>
    <mergeCell ref="C51:T51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C33:T33"/>
    <mergeCell ref="F37:F39"/>
    <mergeCell ref="O37:O39"/>
    <mergeCell ref="S37:S39"/>
    <mergeCell ref="T37:T39"/>
    <mergeCell ref="L30:L32"/>
    <mergeCell ref="M30:M32"/>
    <mergeCell ref="N30:N32"/>
    <mergeCell ref="P30:P32"/>
    <mergeCell ref="Q30:Q32"/>
    <mergeCell ref="R30:R32"/>
    <mergeCell ref="C30:C32"/>
    <mergeCell ref="D30:D32"/>
    <mergeCell ref="E30:E32"/>
    <mergeCell ref="F30:F32"/>
    <mergeCell ref="H30:H32"/>
    <mergeCell ref="I30:I32"/>
    <mergeCell ref="J30:J32"/>
    <mergeCell ref="K30:K32"/>
    <mergeCell ref="I23:I28"/>
    <mergeCell ref="J23:J28"/>
    <mergeCell ref="K23:K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  <mergeCell ref="P23:P28"/>
    <mergeCell ref="R23:R28"/>
    <mergeCell ref="L23:L28"/>
    <mergeCell ref="M23:M28"/>
    <mergeCell ref="N23:N2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50243-D8AA-4959-A7A0-40EE5B0752D8}">
  <dimension ref="B1:AI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" customWidth="1"/>
    <col min="2" max="2" width="28.5703125" style="1" customWidth="1"/>
    <col min="3" max="5" width="8.5703125" style="1" hidden="1" customWidth="1" outlineLevel="1"/>
    <col min="6" max="6" width="15.5703125" style="1" customWidth="1" collapsed="1"/>
    <col min="7" max="14" width="8.5703125" style="1" hidden="1" customWidth="1" outlineLevel="1"/>
    <col min="15" max="15" width="15.5703125" style="1" customWidth="1" collapsed="1"/>
    <col min="16" max="18" width="8.5703125" style="1" hidden="1" customWidth="1" outlineLevel="1"/>
    <col min="19" max="19" width="15.5703125" style="1" customWidth="1" collapsed="1"/>
    <col min="20" max="20" width="13.5703125" style="1" customWidth="1"/>
    <col min="21" max="21" width="9.42578125" style="1" bestFit="1" customWidth="1"/>
    <col min="22" max="28" width="9.140625" style="1"/>
    <col min="29" max="35" width="9.140625" style="11"/>
    <col min="36" max="16384" width="9.140625" style="1"/>
  </cols>
  <sheetData>
    <row r="1" spans="2:35" s="23" customFormat="1" x14ac:dyDescent="0.2">
      <c r="B1" s="23" t="s">
        <v>12</v>
      </c>
    </row>
    <row r="2" spans="2:35" s="23" customFormat="1" ht="15" customHeight="1" x14ac:dyDescent="0.2">
      <c r="B2" s="24" t="s">
        <v>51</v>
      </c>
      <c r="C2" s="24"/>
      <c r="D2" s="24"/>
      <c r="E2" s="24"/>
    </row>
    <row r="3" spans="2:35" s="23" customFormat="1" ht="15" customHeight="1" x14ac:dyDescent="0.2">
      <c r="B3" s="25" t="s">
        <v>45</v>
      </c>
      <c r="C3" s="24"/>
      <c r="D3" s="24"/>
      <c r="E3" s="24"/>
    </row>
    <row r="4" spans="2:35" s="23" customFormat="1" ht="15" customHeight="1" x14ac:dyDescent="0.2">
      <c r="B4" s="290" t="s">
        <v>69</v>
      </c>
      <c r="C4" s="24"/>
      <c r="D4" s="24"/>
      <c r="E4" s="24"/>
    </row>
    <row r="5" spans="2:35" ht="15" customHeight="1" x14ac:dyDescent="0.2">
      <c r="B5" s="9"/>
      <c r="C5" s="9"/>
      <c r="D5" s="9"/>
      <c r="E5" s="9"/>
    </row>
    <row r="6" spans="2:35" ht="15" customHeight="1" x14ac:dyDescent="0.2">
      <c r="B6" s="21" t="s">
        <v>67</v>
      </c>
      <c r="C6" s="9"/>
      <c r="D6" s="9"/>
      <c r="E6" s="9"/>
      <c r="O6" s="22" t="s">
        <v>50</v>
      </c>
    </row>
    <row r="7" spans="2:35" s="10" customFormat="1" ht="15" customHeight="1" x14ac:dyDescent="0.2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"/>
    <row r="14" spans="2:35" s="92" customFormat="1" ht="15" customHeight="1" x14ac:dyDescent="0.2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">
      <c r="B16" s="31" t="s">
        <v>68</v>
      </c>
      <c r="C16" s="91"/>
      <c r="D16" s="91"/>
      <c r="E16" s="91"/>
      <c r="O16" s="93"/>
      <c r="T16" s="94"/>
    </row>
    <row r="17" spans="2:21" ht="13.5" customHeight="1" x14ac:dyDescent="0.2">
      <c r="B17" s="7"/>
      <c r="C17" s="7"/>
      <c r="D17" s="7"/>
      <c r="E17" s="7"/>
      <c r="O17" s="4"/>
      <c r="T17" s="4"/>
    </row>
    <row r="18" spans="2:21" ht="24" customHeight="1" x14ac:dyDescent="0.2">
      <c r="B18" s="288" t="s">
        <v>39</v>
      </c>
      <c r="C18" s="7"/>
      <c r="D18" s="7"/>
      <c r="E18" s="7"/>
      <c r="O18" s="4"/>
      <c r="T18" s="4"/>
    </row>
    <row r="19" spans="2:21" s="23" customFormat="1" ht="15" customHeight="1" x14ac:dyDescent="0.2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">
      <c r="B21" s="137" t="s">
        <v>67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">
      <c r="B23" s="147" t="s">
        <v>22</v>
      </c>
      <c r="C23" s="337">
        <f>ROUND(B15*C171,6)</f>
        <v>0.35294900000000001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0.396534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0.54186099999999993</v>
      </c>
      <c r="U23" s="106"/>
    </row>
    <row r="24" spans="2:21" s="23" customFormat="1" ht="12.75" customHeight="1" x14ac:dyDescent="0.2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0.68285200000000001</v>
      </c>
      <c r="U24" s="106"/>
    </row>
    <row r="25" spans="2:21" s="23" customFormat="1" ht="12.75" customHeight="1" x14ac:dyDescent="0.2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0.65592099999999998</v>
      </c>
      <c r="U25" s="106"/>
    </row>
    <row r="26" spans="2:21" s="23" customFormat="1" ht="12.75" customHeight="1" x14ac:dyDescent="0.2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0.65108599999999994</v>
      </c>
      <c r="U26" s="106"/>
    </row>
    <row r="27" spans="2:21" s="23" customFormat="1" ht="12.75" customHeight="1" x14ac:dyDescent="0.2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0.62276100000000001</v>
      </c>
      <c r="U27" s="106"/>
    </row>
    <row r="28" spans="2:21" s="23" customFormat="1" ht="12.75" customHeight="1" x14ac:dyDescent="0.2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0.58143699999999998</v>
      </c>
      <c r="U28" s="106"/>
    </row>
    <row r="29" spans="2:21" s="23" customFormat="1" x14ac:dyDescent="0.2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  <c r="U33" s="289"/>
    </row>
    <row r="34" spans="2:21" s="57" customFormat="1" x14ac:dyDescent="0.2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">
      <c r="B36" s="288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">
      <c r="B39" s="137" t="s">
        <v>67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">
      <c r="B41" s="147" t="s">
        <v>22</v>
      </c>
      <c r="C41" s="337">
        <f>ROUND(B15*C171,6)</f>
        <v>0.35294900000000001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0.396534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0.54186099999999993</v>
      </c>
    </row>
    <row r="42" spans="2:21" s="23" customFormat="1" x14ac:dyDescent="0.2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0.65788499999999994</v>
      </c>
    </row>
    <row r="43" spans="2:21" s="23" customFormat="1" x14ac:dyDescent="0.2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0.63306999999999991</v>
      </c>
    </row>
    <row r="44" spans="2:21" s="23" customFormat="1" x14ac:dyDescent="0.2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0.628139</v>
      </c>
    </row>
    <row r="45" spans="2:21" s="23" customFormat="1" x14ac:dyDescent="0.2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0.60561500000000001</v>
      </c>
    </row>
    <row r="46" spans="2:21" s="23" customFormat="1" x14ac:dyDescent="0.2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0.57275200000000004</v>
      </c>
    </row>
    <row r="47" spans="2:21" s="23" customFormat="1" x14ac:dyDescent="0.2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  <c r="U51" s="289"/>
    </row>
    <row r="52" spans="2:35" s="23" customFormat="1" x14ac:dyDescent="0.2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">
      <c r="B54" s="288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">
      <c r="B57" s="137" t="s">
        <v>67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">
      <c r="B59" s="147" t="s">
        <v>22</v>
      </c>
      <c r="C59" s="337">
        <f>ROUND(B15*C171,6)</f>
        <v>0.35294900000000001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0.396534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0.54186099999999993</v>
      </c>
    </row>
    <row r="60" spans="2:35" s="23" customFormat="1" x14ac:dyDescent="0.2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0.68358600000000003</v>
      </c>
    </row>
    <row r="61" spans="2:35" s="23" customFormat="1" x14ac:dyDescent="0.2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0.65659299999999998</v>
      </c>
    </row>
    <row r="62" spans="2:35" s="23" customFormat="1" x14ac:dyDescent="0.2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0.65176099999999992</v>
      </c>
    </row>
    <row r="63" spans="2:35" s="23" customFormat="1" x14ac:dyDescent="0.2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0.62326599999999999</v>
      </c>
    </row>
    <row r="64" spans="2:35" s="23" customFormat="1" x14ac:dyDescent="0.2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0.58169199999999999</v>
      </c>
    </row>
    <row r="65" spans="2:21" s="23" customFormat="1" x14ac:dyDescent="0.2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  <c r="U69" s="289"/>
    </row>
    <row r="70" spans="2:21" s="23" customFormat="1" x14ac:dyDescent="0.2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">
      <c r="B72" s="288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">
      <c r="B75" s="137" t="s">
        <v>67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">
      <c r="B77" s="147" t="s">
        <v>22</v>
      </c>
      <c r="C77" s="337">
        <f>ROUND(B15*C171,6)</f>
        <v>0.35294900000000001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0.396534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0.54186099999999993</v>
      </c>
    </row>
    <row r="78" spans="2:21" s="23" customFormat="1" x14ac:dyDescent="0.2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0.70535300000000001</v>
      </c>
    </row>
    <row r="79" spans="2:21" s="23" customFormat="1" x14ac:dyDescent="0.2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0.67651499999999998</v>
      </c>
    </row>
    <row r="80" spans="2:21" s="23" customFormat="1" x14ac:dyDescent="0.2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0.671767</v>
      </c>
    </row>
    <row r="81" spans="2:21" s="23" customFormat="1" x14ac:dyDescent="0.2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0.63821499999999998</v>
      </c>
    </row>
    <row r="82" spans="2:21" s="23" customFormat="1" x14ac:dyDescent="0.2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0.58926500000000004</v>
      </c>
    </row>
    <row r="83" spans="2:21" s="23" customFormat="1" x14ac:dyDescent="0.2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  <c r="U87" s="289"/>
    </row>
    <row r="88" spans="2:21" s="23" customFormat="1" x14ac:dyDescent="0.2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">
      <c r="B90" s="288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">
      <c r="B93" s="137" t="s">
        <v>67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">
      <c r="B95" s="147" t="s">
        <v>22</v>
      </c>
      <c r="C95" s="337">
        <f>ROUND(B15*C171,6)</f>
        <v>0.35294900000000001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0.396534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0.54186099999999993</v>
      </c>
    </row>
    <row r="96" spans="2:21" s="23" customFormat="1" x14ac:dyDescent="0.2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0.75349200000000005</v>
      </c>
    </row>
    <row r="97" spans="2:21" s="23" customFormat="1" x14ac:dyDescent="0.2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0.72057599999999999</v>
      </c>
    </row>
    <row r="98" spans="2:21" s="23" customFormat="1" x14ac:dyDescent="0.2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0.71601300000000001</v>
      </c>
    </row>
    <row r="99" spans="2:21" s="23" customFormat="1" x14ac:dyDescent="0.2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0.67127499999999996</v>
      </c>
    </row>
    <row r="100" spans="2:21" s="23" customFormat="1" x14ac:dyDescent="0.2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0.60601099999999997</v>
      </c>
    </row>
    <row r="101" spans="2:21" s="23" customFormat="1" x14ac:dyDescent="0.2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  <c r="U105" s="289"/>
    </row>
    <row r="106" spans="2:21" s="23" customFormat="1" x14ac:dyDescent="0.2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">
      <c r="B108" s="288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">
      <c r="B111" s="137" t="s">
        <v>67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">
      <c r="B113" s="147" t="s">
        <v>22</v>
      </c>
      <c r="C113" s="337">
        <f>ROUND(B15*C171,6)</f>
        <v>0.35294900000000001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0.396534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0.54186099999999993</v>
      </c>
    </row>
    <row r="114" spans="2:21" s="23" customFormat="1" x14ac:dyDescent="0.2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0.81409700000000007</v>
      </c>
    </row>
    <row r="115" spans="2:21" s="23" customFormat="1" x14ac:dyDescent="0.2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0.77604700000000004</v>
      </c>
    </row>
    <row r="116" spans="2:21" s="23" customFormat="1" x14ac:dyDescent="0.2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0.77171699999999999</v>
      </c>
    </row>
    <row r="117" spans="2:21" s="23" customFormat="1" x14ac:dyDescent="0.2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0.71289800000000003</v>
      </c>
    </row>
    <row r="118" spans="2:21" s="23" customFormat="1" x14ac:dyDescent="0.2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0.62709500000000007</v>
      </c>
    </row>
    <row r="119" spans="2:21" s="23" customFormat="1" x14ac:dyDescent="0.2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  <c r="U123" s="289"/>
    </row>
    <row r="124" spans="2:21" s="23" customFormat="1" x14ac:dyDescent="0.2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">
      <c r="B126" s="288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">
      <c r="B129" s="137" t="s">
        <v>67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">
      <c r="B131" s="147" t="s">
        <v>22</v>
      </c>
      <c r="C131" s="337">
        <f>ROUND(B15*C171,6)</f>
        <v>0.35294900000000001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0.396534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0.54186099999999993</v>
      </c>
    </row>
    <row r="132" spans="2:20" s="23" customFormat="1" x14ac:dyDescent="0.2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0.81409700000000007</v>
      </c>
    </row>
    <row r="133" spans="2:20" s="23" customFormat="1" x14ac:dyDescent="0.2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0.77604700000000004</v>
      </c>
    </row>
    <row r="134" spans="2:20" s="23" customFormat="1" x14ac:dyDescent="0.2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0.77171699999999999</v>
      </c>
    </row>
    <row r="135" spans="2:20" s="23" customFormat="1" x14ac:dyDescent="0.2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0.71289800000000003</v>
      </c>
    </row>
    <row r="136" spans="2:20" s="23" customFormat="1" x14ac:dyDescent="0.2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0.62709500000000007</v>
      </c>
    </row>
    <row r="137" spans="2:20" s="23" customFormat="1" x14ac:dyDescent="0.2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23" customFormat="1" x14ac:dyDescent="0.2">
      <c r="B142" s="68" t="s">
        <v>21</v>
      </c>
    </row>
    <row r="163" spans="2:35" x14ac:dyDescent="0.2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">
      <c r="B170" s="127"/>
    </row>
    <row r="171" spans="2:35" s="128" customFormat="1" ht="12.75" customHeight="1" x14ac:dyDescent="0.2">
      <c r="B171" s="129" t="s">
        <v>13</v>
      </c>
      <c r="C171" s="130">
        <v>9.1627500000000008</v>
      </c>
    </row>
    <row r="172" spans="2:35" s="128" customFormat="1" ht="12.75" customHeight="1" x14ac:dyDescent="0.2">
      <c r="B172" s="129" t="s">
        <v>14</v>
      </c>
      <c r="C172" s="130">
        <v>0.92520500000000006</v>
      </c>
    </row>
    <row r="173" spans="2:35" s="128" customFormat="1" ht="12.75" customHeight="1" x14ac:dyDescent="0.2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">
      <c r="B174" s="127"/>
    </row>
    <row r="175" spans="2:35" s="128" customFormat="1" ht="12.75" customHeight="1" x14ac:dyDescent="0.2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">
      <c r="B185" s="131" t="s">
        <v>5</v>
      </c>
      <c r="C185" s="132">
        <v>1.186E-3</v>
      </c>
    </row>
    <row r="186" spans="2:9" s="128" customFormat="1" ht="12.75" customHeight="1" x14ac:dyDescent="0.2">
      <c r="B186" s="131" t="s">
        <v>1</v>
      </c>
      <c r="C186" s="132">
        <v>1.4455000000000001E-2</v>
      </c>
    </row>
    <row r="187" spans="2:9" s="128" customFormat="1" ht="12.75" customHeight="1" x14ac:dyDescent="0.2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">
      <c r="B190" s="127"/>
    </row>
    <row r="191" spans="2:9" s="128" customFormat="1" ht="12.75" customHeight="1" x14ac:dyDescent="0.2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">
      <c r="B192" s="131" t="s">
        <v>4</v>
      </c>
      <c r="C192" s="132">
        <v>1.2695E-2</v>
      </c>
    </row>
    <row r="193" spans="2:4" s="128" customFormat="1" ht="12.75" customHeight="1" x14ac:dyDescent="0.2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">
      <c r="C194" s="132">
        <v>4.6199999999999998E-2</v>
      </c>
    </row>
    <row r="195" spans="2:4" s="128" customFormat="1" ht="12.75" customHeight="1" x14ac:dyDescent="0.2">
      <c r="B195" s="127"/>
      <c r="C195" s="132">
        <v>2.7300000000000001E-2</v>
      </c>
    </row>
    <row r="196" spans="2:4" s="128" customFormat="1" ht="12.75" customHeight="1" x14ac:dyDescent="0.2">
      <c r="B196" s="127"/>
      <c r="C196" s="132">
        <v>2.2100000000000002E-2</v>
      </c>
    </row>
    <row r="197" spans="2:4" s="128" customFormat="1" ht="12.75" customHeight="1" x14ac:dyDescent="0.2">
      <c r="B197" s="127"/>
      <c r="C197" s="132">
        <v>1.5800000000000002E-2</v>
      </c>
    </row>
    <row r="198" spans="2:4" s="128" customFormat="1" ht="12.75" customHeight="1" x14ac:dyDescent="0.2">
      <c r="B198" s="127"/>
      <c r="C198" s="132">
        <v>6.6E-3</v>
      </c>
    </row>
    <row r="199" spans="2:4" s="128" customFormat="1" ht="12.75" customHeight="1" x14ac:dyDescent="0.2">
      <c r="B199" s="131" t="s">
        <v>17</v>
      </c>
      <c r="C199" s="132">
        <v>7.2920000000000007E-3</v>
      </c>
    </row>
    <row r="200" spans="2:4" s="128" customFormat="1" x14ac:dyDescent="0.2">
      <c r="B200" s="127"/>
    </row>
  </sheetData>
  <mergeCells count="232">
    <mergeCell ref="C141:T141"/>
    <mergeCell ref="S138:S140"/>
    <mergeCell ref="L138:L140"/>
    <mergeCell ref="M138:M140"/>
    <mergeCell ref="N138:N140"/>
    <mergeCell ref="P138:P140"/>
    <mergeCell ref="Q138:Q140"/>
    <mergeCell ref="R138:R140"/>
    <mergeCell ref="P131:P136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I131:I136"/>
    <mergeCell ref="J131:J136"/>
    <mergeCell ref="K131:K136"/>
    <mergeCell ref="L131:L136"/>
    <mergeCell ref="M131:M136"/>
    <mergeCell ref="N131:N136"/>
    <mergeCell ref="F127:F129"/>
    <mergeCell ref="O127:O129"/>
    <mergeCell ref="S127:S129"/>
    <mergeCell ref="T127:T129"/>
    <mergeCell ref="C131:C136"/>
    <mergeCell ref="D131:D136"/>
    <mergeCell ref="E131:E136"/>
    <mergeCell ref="F131:F136"/>
    <mergeCell ref="G131:G136"/>
    <mergeCell ref="C123:T123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C113:C118"/>
    <mergeCell ref="D113:D118"/>
    <mergeCell ref="E113:E118"/>
    <mergeCell ref="F113:F118"/>
    <mergeCell ref="G113:G118"/>
    <mergeCell ref="I113:I118"/>
    <mergeCell ref="S102:S104"/>
    <mergeCell ref="F109:F111"/>
    <mergeCell ref="O109:O111"/>
    <mergeCell ref="S109:S111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T109:T111"/>
    <mergeCell ref="L102:L104"/>
    <mergeCell ref="M102:M104"/>
    <mergeCell ref="N102:N104"/>
    <mergeCell ref="P102:P104"/>
    <mergeCell ref="Q102:Q104"/>
    <mergeCell ref="R102:R104"/>
    <mergeCell ref="P95:P100"/>
    <mergeCell ref="R95:R100"/>
    <mergeCell ref="T91:T93"/>
    <mergeCell ref="C95:C100"/>
    <mergeCell ref="D95:D100"/>
    <mergeCell ref="E95:E100"/>
    <mergeCell ref="F95:F100"/>
    <mergeCell ref="G95:G100"/>
    <mergeCell ref="M84:M86"/>
    <mergeCell ref="N84:N86"/>
    <mergeCell ref="P84:P86"/>
    <mergeCell ref="Q84:Q86"/>
    <mergeCell ref="R84:R86"/>
    <mergeCell ref="S84:S86"/>
    <mergeCell ref="I95:I100"/>
    <mergeCell ref="J95:J100"/>
    <mergeCell ref="K95:K100"/>
    <mergeCell ref="L95:L100"/>
    <mergeCell ref="M95:M100"/>
    <mergeCell ref="N95:N100"/>
    <mergeCell ref="F91:F93"/>
    <mergeCell ref="O91:O93"/>
    <mergeCell ref="S91:S93"/>
    <mergeCell ref="C87:T87"/>
    <mergeCell ref="R77:R82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J77:J82"/>
    <mergeCell ref="K77:K82"/>
    <mergeCell ref="L77:L82"/>
    <mergeCell ref="M77:M82"/>
    <mergeCell ref="N77:N82"/>
    <mergeCell ref="P77:P82"/>
    <mergeCell ref="C77:C82"/>
    <mergeCell ref="D77:D82"/>
    <mergeCell ref="E77:E82"/>
    <mergeCell ref="F77:F82"/>
    <mergeCell ref="G77:G82"/>
    <mergeCell ref="I77:I82"/>
    <mergeCell ref="F73:F75"/>
    <mergeCell ref="O73:O75"/>
    <mergeCell ref="S73:S75"/>
    <mergeCell ref="T73:T75"/>
    <mergeCell ref="L66:L68"/>
    <mergeCell ref="M66:M68"/>
    <mergeCell ref="N66:N68"/>
    <mergeCell ref="P66:P68"/>
    <mergeCell ref="Q66:Q68"/>
    <mergeCell ref="R66:R68"/>
    <mergeCell ref="C66:C68"/>
    <mergeCell ref="D66:D68"/>
    <mergeCell ref="E66:E68"/>
    <mergeCell ref="F66:F68"/>
    <mergeCell ref="H66:H68"/>
    <mergeCell ref="I66:I68"/>
    <mergeCell ref="J66:J68"/>
    <mergeCell ref="K66:K68"/>
    <mergeCell ref="C69:T69"/>
    <mergeCell ref="S66:S68"/>
    <mergeCell ref="I59:I64"/>
    <mergeCell ref="J59:J64"/>
    <mergeCell ref="K59:K64"/>
    <mergeCell ref="F55:F57"/>
    <mergeCell ref="O55:O57"/>
    <mergeCell ref="S55:S57"/>
    <mergeCell ref="T55:T57"/>
    <mergeCell ref="C59:C64"/>
    <mergeCell ref="D59:D64"/>
    <mergeCell ref="E59:E64"/>
    <mergeCell ref="F59:F64"/>
    <mergeCell ref="G59:G64"/>
    <mergeCell ref="P59:P64"/>
    <mergeCell ref="R59:R64"/>
    <mergeCell ref="L59:L64"/>
    <mergeCell ref="M59:M64"/>
    <mergeCell ref="N59:N64"/>
    <mergeCell ref="C51:T51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C41:C46"/>
    <mergeCell ref="D41:D46"/>
    <mergeCell ref="E41:E46"/>
    <mergeCell ref="F41:F46"/>
    <mergeCell ref="G41:G46"/>
    <mergeCell ref="I41:I46"/>
    <mergeCell ref="S30:S32"/>
    <mergeCell ref="F37:F39"/>
    <mergeCell ref="O37:O39"/>
    <mergeCell ref="S37:S39"/>
    <mergeCell ref="C30:C32"/>
    <mergeCell ref="D30:D32"/>
    <mergeCell ref="E30:E32"/>
    <mergeCell ref="F30:F32"/>
    <mergeCell ref="H30:H32"/>
    <mergeCell ref="I30:I32"/>
    <mergeCell ref="J30:J32"/>
    <mergeCell ref="K30:K32"/>
    <mergeCell ref="C33:T33"/>
    <mergeCell ref="T37:T39"/>
    <mergeCell ref="L30:L32"/>
    <mergeCell ref="M30:M32"/>
    <mergeCell ref="N30:N32"/>
    <mergeCell ref="P30:P32"/>
    <mergeCell ref="Q30:Q32"/>
    <mergeCell ref="R30:R32"/>
    <mergeCell ref="P23:P28"/>
    <mergeCell ref="R23:R28"/>
    <mergeCell ref="I23:I28"/>
    <mergeCell ref="J23:J28"/>
    <mergeCell ref="K23:K28"/>
    <mergeCell ref="L23:L28"/>
    <mergeCell ref="M23:M28"/>
    <mergeCell ref="N23:N28"/>
    <mergeCell ref="B8:T8"/>
    <mergeCell ref="F19:F21"/>
    <mergeCell ref="O19:O21"/>
    <mergeCell ref="S19:S21"/>
    <mergeCell ref="T19:T21"/>
    <mergeCell ref="C23:C28"/>
    <mergeCell ref="D23:D28"/>
    <mergeCell ref="E23:E28"/>
    <mergeCell ref="F23:F28"/>
    <mergeCell ref="G23:G2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AI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" customWidth="1"/>
    <col min="2" max="2" width="28.5703125" style="1" customWidth="1"/>
    <col min="3" max="5" width="8.5703125" style="1" hidden="1" customWidth="1" outlineLevel="1"/>
    <col min="6" max="6" width="15.5703125" style="1" customWidth="1" collapsed="1"/>
    <col min="7" max="14" width="8.5703125" style="1" hidden="1" customWidth="1" outlineLevel="1"/>
    <col min="15" max="15" width="15.5703125" style="1" customWidth="1" collapsed="1"/>
    <col min="16" max="18" width="8.5703125" style="1" hidden="1" customWidth="1" outlineLevel="1"/>
    <col min="19" max="19" width="15.5703125" style="1" customWidth="1" collapsed="1"/>
    <col min="20" max="20" width="13.5703125" style="1" customWidth="1"/>
    <col min="21" max="21" width="9.42578125" style="1" bestFit="1" customWidth="1"/>
    <col min="22" max="28" width="9.140625" style="1" customWidth="1"/>
    <col min="29" max="35" width="9.140625" style="11"/>
    <col min="36" max="16384" width="9.140625" style="1"/>
  </cols>
  <sheetData>
    <row r="1" spans="2:35" s="23" customFormat="1" x14ac:dyDescent="0.2">
      <c r="B1" s="23" t="s">
        <v>12</v>
      </c>
    </row>
    <row r="2" spans="2:35" s="23" customFormat="1" ht="15" customHeight="1" x14ac:dyDescent="0.2">
      <c r="B2" s="24" t="s">
        <v>51</v>
      </c>
      <c r="C2" s="24"/>
      <c r="D2" s="24"/>
      <c r="E2" s="24"/>
    </row>
    <row r="3" spans="2:35" s="23" customFormat="1" ht="15" customHeight="1" x14ac:dyDescent="0.2">
      <c r="B3" s="25" t="s">
        <v>45</v>
      </c>
      <c r="C3" s="24"/>
      <c r="D3" s="24"/>
      <c r="E3" s="24"/>
    </row>
    <row r="4" spans="2:35" s="23" customFormat="1" ht="15" customHeight="1" x14ac:dyDescent="0.2">
      <c r="B4" s="290" t="s">
        <v>69</v>
      </c>
      <c r="C4" s="24"/>
      <c r="D4" s="24"/>
      <c r="E4" s="24"/>
    </row>
    <row r="5" spans="2:35" ht="15" customHeight="1" x14ac:dyDescent="0.2">
      <c r="B5" s="9"/>
      <c r="C5" s="9"/>
      <c r="D5" s="9"/>
      <c r="E5" s="9"/>
    </row>
    <row r="6" spans="2:35" ht="15" customHeight="1" x14ac:dyDescent="0.2">
      <c r="B6" s="21" t="s">
        <v>59</v>
      </c>
      <c r="C6" s="9"/>
      <c r="D6" s="9"/>
      <c r="E6" s="9"/>
      <c r="O6" s="22" t="s">
        <v>50</v>
      </c>
    </row>
    <row r="7" spans="2:35" s="10" customFormat="1" ht="15" customHeight="1" x14ac:dyDescent="0.2">
      <c r="B7" s="17"/>
      <c r="C7" s="18"/>
      <c r="D7" s="18"/>
      <c r="E7" s="18"/>
      <c r="AC7" s="15"/>
      <c r="AD7" s="15"/>
      <c r="AE7" s="15"/>
      <c r="AF7" s="15"/>
      <c r="AG7" s="15"/>
      <c r="AH7" s="15"/>
      <c r="AI7" s="15"/>
    </row>
    <row r="8" spans="2:35" s="10" customFormat="1" ht="15" customHeight="1" x14ac:dyDescent="0.2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U8" s="126"/>
      <c r="AC8" s="15"/>
      <c r="AD8" s="15"/>
      <c r="AE8" s="15"/>
      <c r="AF8" s="15"/>
      <c r="AG8" s="15"/>
      <c r="AH8" s="15"/>
      <c r="AI8" s="15"/>
    </row>
    <row r="9" spans="2:35" s="23" customFormat="1" ht="12.75" customHeight="1" x14ac:dyDescent="0.2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  <c r="T9" s="57"/>
    </row>
    <row r="10" spans="2:35" s="23" customFormat="1" ht="12.75" customHeight="1" x14ac:dyDescent="0.2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  <c r="T10" s="57"/>
    </row>
    <row r="11" spans="2:35" s="23" customFormat="1" ht="12.75" customHeight="1" x14ac:dyDescent="0.2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90"/>
    </row>
    <row r="12" spans="2:35" ht="12.75" customHeight="1" x14ac:dyDescent="0.2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T12" s="10"/>
      <c r="AC12" s="1"/>
      <c r="AD12" s="1"/>
      <c r="AE12" s="1"/>
      <c r="AF12" s="1"/>
      <c r="AG12" s="1"/>
      <c r="AH12" s="1"/>
      <c r="AI12" s="1"/>
    </row>
    <row r="13" spans="2:35" ht="12.75" customHeight="1" x14ac:dyDescent="0.2"/>
    <row r="14" spans="2:35" s="92" customFormat="1" ht="15" customHeight="1" x14ac:dyDescent="0.2">
      <c r="B14" s="29" t="s">
        <v>37</v>
      </c>
      <c r="C14" s="91"/>
      <c r="D14" s="91"/>
      <c r="E14" s="91"/>
      <c r="O14" s="93"/>
      <c r="T14" s="94"/>
    </row>
    <row r="15" spans="2:35" s="92" customFormat="1" ht="15" customHeight="1" x14ac:dyDescent="0.2">
      <c r="B15" s="30">
        <v>3.8519999999999999E-2</v>
      </c>
      <c r="C15" s="91"/>
      <c r="D15" s="91"/>
      <c r="E15" s="91"/>
      <c r="O15" s="93"/>
      <c r="T15" s="94"/>
    </row>
    <row r="16" spans="2:35" s="92" customFormat="1" ht="15" customHeight="1" x14ac:dyDescent="0.2">
      <c r="B16" s="31" t="s">
        <v>60</v>
      </c>
      <c r="C16" s="91"/>
      <c r="D16" s="91"/>
      <c r="E16" s="91"/>
      <c r="O16" s="93"/>
      <c r="T16" s="94"/>
    </row>
    <row r="17" spans="2:21" ht="13.5" customHeight="1" x14ac:dyDescent="0.2">
      <c r="B17" s="7"/>
      <c r="C17" s="7"/>
      <c r="D17" s="7"/>
      <c r="E17" s="7"/>
      <c r="O17" s="4"/>
      <c r="T17" s="4"/>
    </row>
    <row r="18" spans="2:21" ht="24" customHeight="1" x14ac:dyDescent="0.2">
      <c r="B18" s="287" t="s">
        <v>39</v>
      </c>
      <c r="C18" s="7"/>
      <c r="D18" s="7"/>
      <c r="E18" s="7"/>
      <c r="O18" s="4"/>
      <c r="T18" s="4"/>
    </row>
    <row r="19" spans="2:21" s="23" customFormat="1" ht="15" customHeight="1" x14ac:dyDescent="0.2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1" s="23" customFormat="1" ht="15" customHeight="1" x14ac:dyDescent="0.2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1" s="100" customFormat="1" ht="15" customHeight="1" x14ac:dyDescent="0.2">
      <c r="B21" s="137" t="s">
        <v>59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1" s="23" customFormat="1" ht="12.75" customHeight="1" x14ac:dyDescent="0.2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1" s="23" customFormat="1" ht="12.75" customHeight="1" x14ac:dyDescent="0.2">
      <c r="B23" s="147" t="s">
        <v>22</v>
      </c>
      <c r="C23" s="337">
        <f>ROUND(B15*C171,6)</f>
        <v>0.32626500000000003</v>
      </c>
      <c r="D23" s="337">
        <f>ROUND(B15*C172,6)</f>
        <v>3.5638999999999997E-2</v>
      </c>
      <c r="E23" s="337">
        <f>C173</f>
        <v>7.9459999999999999E-3</v>
      </c>
      <c r="F23" s="346">
        <f>SUM(C23:E28)</f>
        <v>0.36985000000000001</v>
      </c>
      <c r="G23" s="348" t="s">
        <v>26</v>
      </c>
      <c r="H23" s="105">
        <f t="shared" ref="H23:H28" si="0">C178</f>
        <v>0</v>
      </c>
      <c r="I23" s="337">
        <f>ROUND(B15*C184,6)</f>
        <v>0.109699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0.12534000000000001</v>
      </c>
      <c r="P23" s="337">
        <f>C192</f>
        <v>1.2695E-2</v>
      </c>
      <c r="Q23" s="37">
        <f t="shared" ref="Q23:Q28" si="1">C193</f>
        <v>0</v>
      </c>
      <c r="R23" s="337">
        <f>C199</f>
        <v>7.2920000000000007E-3</v>
      </c>
      <c r="S23" s="39">
        <f>+P23+Q23+R23</f>
        <v>1.9987000000000001E-2</v>
      </c>
      <c r="T23" s="40">
        <f>F23+O23+S23</f>
        <v>0.515177</v>
      </c>
      <c r="U23" s="106"/>
    </row>
    <row r="24" spans="2:21" s="23" customFormat="1" ht="12.75" customHeight="1" x14ac:dyDescent="0.2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0.22013099999999999</v>
      </c>
      <c r="P24" s="337"/>
      <c r="Q24" s="37">
        <f t="shared" si="1"/>
        <v>4.6199999999999998E-2</v>
      </c>
      <c r="R24" s="337"/>
      <c r="S24" s="39">
        <f>+P23+Q24+R23</f>
        <v>6.6186999999999996E-2</v>
      </c>
      <c r="T24" s="40">
        <f>F23+O24+S24</f>
        <v>0.65616799999999997</v>
      </c>
      <c r="U24" s="106"/>
    </row>
    <row r="25" spans="2:21" s="23" customFormat="1" ht="12.75" customHeight="1" x14ac:dyDescent="0.2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0.21209999999999998</v>
      </c>
      <c r="P25" s="337"/>
      <c r="Q25" s="37">
        <f t="shared" si="1"/>
        <v>2.7300000000000001E-2</v>
      </c>
      <c r="R25" s="337"/>
      <c r="S25" s="39">
        <f>+P23+Q25+R23</f>
        <v>4.7287000000000003E-2</v>
      </c>
      <c r="T25" s="40">
        <f>F23+O25+S25</f>
        <v>0.62923699999999994</v>
      </c>
      <c r="U25" s="106"/>
    </row>
    <row r="26" spans="2:21" s="23" customFormat="1" ht="12.75" customHeight="1" x14ac:dyDescent="0.2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0.21246499999999999</v>
      </c>
      <c r="P26" s="337"/>
      <c r="Q26" s="37">
        <f t="shared" si="1"/>
        <v>2.2100000000000002E-2</v>
      </c>
      <c r="R26" s="337"/>
      <c r="S26" s="39">
        <f>+P23+Q26+R23</f>
        <v>4.2086999999999999E-2</v>
      </c>
      <c r="T26" s="40">
        <f>F23+O26+S26</f>
        <v>0.62440200000000001</v>
      </c>
      <c r="U26" s="106"/>
    </row>
    <row r="27" spans="2:21" s="23" customFormat="1" ht="12.75" customHeight="1" x14ac:dyDescent="0.2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0.19043999999999997</v>
      </c>
      <c r="P27" s="337"/>
      <c r="Q27" s="37">
        <f t="shared" si="1"/>
        <v>1.5800000000000002E-2</v>
      </c>
      <c r="R27" s="337"/>
      <c r="S27" s="39">
        <f>+P23+Q27+R23</f>
        <v>3.5786999999999999E-2</v>
      </c>
      <c r="T27" s="40">
        <f>F23+O27+S27</f>
        <v>0.59607699999999997</v>
      </c>
      <c r="U27" s="106"/>
    </row>
    <row r="28" spans="2:21" s="23" customFormat="1" ht="12.75" customHeight="1" x14ac:dyDescent="0.2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0.15831599999999998</v>
      </c>
      <c r="P28" s="338"/>
      <c r="Q28" s="41">
        <f t="shared" si="1"/>
        <v>6.6E-3</v>
      </c>
      <c r="R28" s="338"/>
      <c r="S28" s="39">
        <f>+P23+Q28+R23</f>
        <v>2.6587E-2</v>
      </c>
      <c r="T28" s="40">
        <f>F23+O28+S28</f>
        <v>0.55475300000000005</v>
      </c>
      <c r="U28" s="106"/>
    </row>
    <row r="29" spans="2:21" s="23" customFormat="1" x14ac:dyDescent="0.2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1" s="23" customFormat="1" x14ac:dyDescent="0.2">
      <c r="B30" s="148" t="s">
        <v>20</v>
      </c>
      <c r="C30" s="348" t="s">
        <v>26</v>
      </c>
      <c r="D30" s="348" t="s">
        <v>26</v>
      </c>
      <c r="E30" s="356">
        <f>D173</f>
        <v>58.93</v>
      </c>
      <c r="F30" s="354">
        <f>SUM(C30:E32)</f>
        <v>58.93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-23.13</v>
      </c>
      <c r="R30" s="348" t="s">
        <v>26</v>
      </c>
      <c r="S30" s="354">
        <f>Q30</f>
        <v>-23.13</v>
      </c>
      <c r="T30" s="50">
        <f>F30+O30+S30</f>
        <v>113.80000000000001</v>
      </c>
    </row>
    <row r="31" spans="2:21" s="23" customFormat="1" x14ac:dyDescent="0.2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573.73</v>
      </c>
    </row>
    <row r="32" spans="2:21" s="23" customFormat="1" x14ac:dyDescent="0.2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1173.6500000000001</v>
      </c>
    </row>
    <row r="33" spans="2:21" s="23" customFormat="1" ht="25.5" customHeight="1" x14ac:dyDescent="0.2">
      <c r="B33" s="143" t="s">
        <v>31</v>
      </c>
      <c r="C33" s="362" t="s">
        <v>32</v>
      </c>
      <c r="D33" s="363"/>
      <c r="E33" s="363"/>
      <c r="F33" s="363"/>
      <c r="G33" s="363"/>
      <c r="H33" s="363"/>
      <c r="I33" s="363"/>
      <c r="J33" s="363"/>
      <c r="K33" s="363"/>
      <c r="L33" s="363"/>
      <c r="M33" s="363"/>
      <c r="N33" s="363"/>
      <c r="O33" s="363"/>
      <c r="P33" s="363"/>
      <c r="Q33" s="363"/>
      <c r="R33" s="363"/>
      <c r="S33" s="363"/>
      <c r="T33" s="364"/>
      <c r="U33" s="107"/>
    </row>
    <row r="34" spans="2:21" s="57" customFormat="1" x14ac:dyDescent="0.2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  <c r="T34" s="56"/>
    </row>
    <row r="35" spans="2:21" x14ac:dyDescent="0.2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2:21" ht="24" customHeight="1" x14ac:dyDescent="0.2">
      <c r="B36" s="287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2:21" s="23" customFormat="1" ht="15" customHeight="1" x14ac:dyDescent="0.2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1" s="23" customFormat="1" ht="15" customHeight="1" x14ac:dyDescent="0.2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1" s="23" customFormat="1" ht="15" customHeight="1" x14ac:dyDescent="0.2">
      <c r="B39" s="137" t="s">
        <v>59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1" s="23" customFormat="1" x14ac:dyDescent="0.2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1" s="23" customFormat="1" x14ac:dyDescent="0.2">
      <c r="B41" s="147" t="s">
        <v>22</v>
      </c>
      <c r="C41" s="337">
        <f>ROUND(B15*C171,6)</f>
        <v>0.32626500000000003</v>
      </c>
      <c r="D41" s="337">
        <f>ROUND(B15*C172,6)</f>
        <v>3.5638999999999997E-2</v>
      </c>
      <c r="E41" s="337">
        <f>C173</f>
        <v>7.9459999999999999E-3</v>
      </c>
      <c r="F41" s="352">
        <f>SUM(C41:E46)</f>
        <v>0.36985000000000001</v>
      </c>
      <c r="G41" s="348" t="s">
        <v>26</v>
      </c>
      <c r="H41" s="61">
        <f t="shared" ref="H41:H46" si="2">D178</f>
        <v>0</v>
      </c>
      <c r="I41" s="337">
        <f>ROUND(B15*D184,6)</f>
        <v>0.109699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0.12534000000000001</v>
      </c>
      <c r="P41" s="360">
        <f>C192</f>
        <v>1.2695E-2</v>
      </c>
      <c r="Q41" s="63">
        <f t="shared" ref="Q41:Q46" si="3">C193</f>
        <v>0</v>
      </c>
      <c r="R41" s="337">
        <f>C199</f>
        <v>7.2920000000000007E-3</v>
      </c>
      <c r="S41" s="39">
        <f>+P41+Q41+R41</f>
        <v>1.9987000000000001E-2</v>
      </c>
      <c r="T41" s="64">
        <f>F41+O41+S41</f>
        <v>0.515177</v>
      </c>
    </row>
    <row r="42" spans="2:21" s="23" customFormat="1" x14ac:dyDescent="0.2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0.19516399999999998</v>
      </c>
      <c r="P42" s="360"/>
      <c r="Q42" s="63">
        <f t="shared" si="3"/>
        <v>4.6199999999999998E-2</v>
      </c>
      <c r="R42" s="337"/>
      <c r="S42" s="39">
        <f>+P41+Q42+R41</f>
        <v>6.6186999999999996E-2</v>
      </c>
      <c r="T42" s="64">
        <f>F41+O42+S42</f>
        <v>0.63120100000000001</v>
      </c>
    </row>
    <row r="43" spans="2:21" s="23" customFormat="1" x14ac:dyDescent="0.2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0.189249</v>
      </c>
      <c r="P43" s="360"/>
      <c r="Q43" s="63">
        <f t="shared" si="3"/>
        <v>2.7300000000000001E-2</v>
      </c>
      <c r="R43" s="337"/>
      <c r="S43" s="39">
        <f>+P41+Q43+R41</f>
        <v>4.7287000000000003E-2</v>
      </c>
      <c r="T43" s="64">
        <f>F41+O43+S43</f>
        <v>0.60638599999999998</v>
      </c>
    </row>
    <row r="44" spans="2:21" s="23" customFormat="1" x14ac:dyDescent="0.2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0.18951799999999999</v>
      </c>
      <c r="P44" s="360"/>
      <c r="Q44" s="63">
        <f t="shared" si="3"/>
        <v>2.2100000000000002E-2</v>
      </c>
      <c r="R44" s="337"/>
      <c r="S44" s="39">
        <f>+P41+Q44+R41</f>
        <v>4.2086999999999999E-2</v>
      </c>
      <c r="T44" s="64">
        <f>F41+O44+S44</f>
        <v>0.60145499999999996</v>
      </c>
    </row>
    <row r="45" spans="2:21" s="23" customFormat="1" x14ac:dyDescent="0.2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0.17329399999999998</v>
      </c>
      <c r="P45" s="360"/>
      <c r="Q45" s="63">
        <f t="shared" si="3"/>
        <v>1.5800000000000002E-2</v>
      </c>
      <c r="R45" s="337"/>
      <c r="S45" s="39">
        <f>+P41+Q45+R41</f>
        <v>3.5786999999999999E-2</v>
      </c>
      <c r="T45" s="64">
        <f>F41+O45+S45</f>
        <v>0.57893099999999997</v>
      </c>
    </row>
    <row r="46" spans="2:21" s="23" customFormat="1" x14ac:dyDescent="0.2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0.14963099999999999</v>
      </c>
      <c r="P46" s="361"/>
      <c r="Q46" s="65">
        <f t="shared" si="3"/>
        <v>6.6E-3</v>
      </c>
      <c r="R46" s="338"/>
      <c r="S46" s="39">
        <f>+P41+Q46+R41</f>
        <v>2.6587E-2</v>
      </c>
      <c r="T46" s="64">
        <f>F41+O46+S46</f>
        <v>0.546068</v>
      </c>
    </row>
    <row r="47" spans="2:21" s="23" customFormat="1" x14ac:dyDescent="0.2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1" s="23" customFormat="1" x14ac:dyDescent="0.2">
      <c r="B48" s="148" t="s">
        <v>20</v>
      </c>
      <c r="C48" s="348" t="s">
        <v>26</v>
      </c>
      <c r="D48" s="348" t="s">
        <v>26</v>
      </c>
      <c r="E48" s="356">
        <f>D173</f>
        <v>58.93</v>
      </c>
      <c r="F48" s="354">
        <f>SUM(C48:E50)</f>
        <v>58.93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-23.13</v>
      </c>
      <c r="R48" s="348" t="s">
        <v>26</v>
      </c>
      <c r="S48" s="354">
        <f>Q48</f>
        <v>-23.13</v>
      </c>
      <c r="T48" s="50">
        <f>F48+O48+S48</f>
        <v>103</v>
      </c>
    </row>
    <row r="49" spans="2:35" s="23" customFormat="1" x14ac:dyDescent="0.2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505.35</v>
      </c>
    </row>
    <row r="50" spans="2:35" s="23" customFormat="1" x14ac:dyDescent="0.2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1010.7300000000001</v>
      </c>
    </row>
    <row r="51" spans="2:35" s="23" customFormat="1" ht="25.5" customHeight="1" x14ac:dyDescent="0.2">
      <c r="B51" s="143" t="s">
        <v>31</v>
      </c>
      <c r="C51" s="362" t="s">
        <v>32</v>
      </c>
      <c r="D51" s="363"/>
      <c r="E51" s="363"/>
      <c r="F51" s="363"/>
      <c r="G51" s="363"/>
      <c r="H51" s="363"/>
      <c r="I51" s="363"/>
      <c r="J51" s="363"/>
      <c r="K51" s="363"/>
      <c r="L51" s="363"/>
      <c r="M51" s="363"/>
      <c r="N51" s="363"/>
      <c r="O51" s="363"/>
      <c r="P51" s="363"/>
      <c r="Q51" s="363"/>
      <c r="R51" s="363"/>
      <c r="S51" s="363"/>
      <c r="T51" s="364"/>
      <c r="U51" s="107"/>
    </row>
    <row r="52" spans="2:35" s="23" customFormat="1" x14ac:dyDescent="0.2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  <c r="T52" s="56"/>
    </row>
    <row r="53" spans="2:35" s="10" customFormat="1" x14ac:dyDescent="0.2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T53" s="14"/>
      <c r="AC53" s="15"/>
      <c r="AD53" s="15"/>
      <c r="AE53" s="15"/>
      <c r="AF53" s="15"/>
      <c r="AG53" s="15"/>
      <c r="AH53" s="15"/>
      <c r="AI53" s="15"/>
    </row>
    <row r="54" spans="2:35" s="10" customFormat="1" ht="24" customHeight="1" x14ac:dyDescent="0.2">
      <c r="B54" s="287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T54" s="14"/>
      <c r="AC54" s="15"/>
      <c r="AD54" s="15"/>
      <c r="AE54" s="15"/>
      <c r="AF54" s="15"/>
      <c r="AG54" s="15"/>
      <c r="AH54" s="15"/>
      <c r="AI54" s="15"/>
    </row>
    <row r="55" spans="2:35" s="57" customFormat="1" ht="15" customHeight="1" x14ac:dyDescent="0.2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5" s="23" customFormat="1" ht="15" customHeight="1" x14ac:dyDescent="0.2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5" s="23" customFormat="1" ht="15" customHeight="1" x14ac:dyDescent="0.2">
      <c r="B57" s="137" t="s">
        <v>59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5" s="23" customFormat="1" x14ac:dyDescent="0.2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5" s="23" customFormat="1" x14ac:dyDescent="0.2">
      <c r="B59" s="147" t="s">
        <v>22</v>
      </c>
      <c r="C59" s="337">
        <f>ROUND(B15*C171,6)</f>
        <v>0.32626500000000003</v>
      </c>
      <c r="D59" s="337">
        <f>ROUND(B15*C172,6)</f>
        <v>3.5638999999999997E-2</v>
      </c>
      <c r="E59" s="337">
        <f>C173</f>
        <v>7.9459999999999999E-3</v>
      </c>
      <c r="F59" s="346">
        <f>SUM(C59:E64)</f>
        <v>0.36985000000000001</v>
      </c>
      <c r="G59" s="348" t="s">
        <v>26</v>
      </c>
      <c r="H59" s="72">
        <f t="shared" ref="H59:H64" si="4">E178</f>
        <v>0</v>
      </c>
      <c r="I59" s="337">
        <f>ROUND(B15*E184,6)</f>
        <v>0.109699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0.12534000000000001</v>
      </c>
      <c r="P59" s="360">
        <f>C192</f>
        <v>1.2695E-2</v>
      </c>
      <c r="Q59" s="37">
        <f t="shared" ref="Q59:Q64" si="5">C193</f>
        <v>0</v>
      </c>
      <c r="R59" s="337">
        <f>C199</f>
        <v>7.2920000000000007E-3</v>
      </c>
      <c r="S59" s="39">
        <f>+P59+Q59+R59</f>
        <v>1.9987000000000001E-2</v>
      </c>
      <c r="T59" s="40">
        <f>F59+O59+S59</f>
        <v>0.515177</v>
      </c>
    </row>
    <row r="60" spans="2:35" s="23" customFormat="1" x14ac:dyDescent="0.2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0.22086500000000001</v>
      </c>
      <c r="P60" s="360"/>
      <c r="Q60" s="37">
        <f t="shared" si="5"/>
        <v>4.6199999999999998E-2</v>
      </c>
      <c r="R60" s="337"/>
      <c r="S60" s="39">
        <f>+P59+Q60+R59</f>
        <v>6.6186999999999996E-2</v>
      </c>
      <c r="T60" s="40">
        <f>F59+O60+S60</f>
        <v>0.65690199999999999</v>
      </c>
    </row>
    <row r="61" spans="2:35" s="23" customFormat="1" x14ac:dyDescent="0.2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0.21277199999999999</v>
      </c>
      <c r="P61" s="360"/>
      <c r="Q61" s="37">
        <f t="shared" si="5"/>
        <v>2.7300000000000001E-2</v>
      </c>
      <c r="R61" s="337"/>
      <c r="S61" s="39">
        <f>+P59+Q61+R59</f>
        <v>4.7287000000000003E-2</v>
      </c>
      <c r="T61" s="40">
        <f>F59+O61+S61</f>
        <v>0.62990899999999994</v>
      </c>
    </row>
    <row r="62" spans="2:35" s="23" customFormat="1" x14ac:dyDescent="0.2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0.21313999999999997</v>
      </c>
      <c r="P62" s="360"/>
      <c r="Q62" s="37">
        <f t="shared" si="5"/>
        <v>2.2100000000000002E-2</v>
      </c>
      <c r="R62" s="337"/>
      <c r="S62" s="39">
        <f>+P59+Q62+R59</f>
        <v>4.2086999999999999E-2</v>
      </c>
      <c r="T62" s="40">
        <f>F59+O62+S62</f>
        <v>0.62507699999999999</v>
      </c>
    </row>
    <row r="63" spans="2:35" s="23" customFormat="1" x14ac:dyDescent="0.2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0.190945</v>
      </c>
      <c r="P63" s="360"/>
      <c r="Q63" s="37">
        <f t="shared" si="5"/>
        <v>1.5800000000000002E-2</v>
      </c>
      <c r="R63" s="337"/>
      <c r="S63" s="39">
        <f>+P59+Q63+R59</f>
        <v>3.5786999999999999E-2</v>
      </c>
      <c r="T63" s="40">
        <f>F59+O63+S63</f>
        <v>0.59658200000000006</v>
      </c>
    </row>
    <row r="64" spans="2:35" s="23" customFormat="1" x14ac:dyDescent="0.2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0.15857099999999999</v>
      </c>
      <c r="P64" s="361"/>
      <c r="Q64" s="41">
        <f t="shared" si="5"/>
        <v>6.6E-3</v>
      </c>
      <c r="R64" s="338"/>
      <c r="S64" s="39">
        <f>+P59+Q64+R59</f>
        <v>2.6587E-2</v>
      </c>
      <c r="T64" s="40">
        <f>F59+O64+S64</f>
        <v>0.55500800000000006</v>
      </c>
    </row>
    <row r="65" spans="2:21" s="23" customFormat="1" x14ac:dyDescent="0.2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1" s="23" customFormat="1" x14ac:dyDescent="0.2">
      <c r="B66" s="148" t="s">
        <v>20</v>
      </c>
      <c r="C66" s="348" t="s">
        <v>26</v>
      </c>
      <c r="D66" s="348" t="s">
        <v>26</v>
      </c>
      <c r="E66" s="356">
        <f>D173</f>
        <v>58.93</v>
      </c>
      <c r="F66" s="354">
        <f>SUM(C66:E68)</f>
        <v>58.93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-23.13</v>
      </c>
      <c r="R66" s="348" t="s">
        <v>26</v>
      </c>
      <c r="S66" s="354">
        <f>Q66</f>
        <v>-23.13</v>
      </c>
      <c r="T66" s="50">
        <f>F66+O66+S66</f>
        <v>109.19</v>
      </c>
    </row>
    <row r="67" spans="2:21" s="23" customFormat="1" x14ac:dyDescent="0.2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504.25</v>
      </c>
    </row>
    <row r="68" spans="2:21" s="23" customFormat="1" x14ac:dyDescent="0.2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1188.73</v>
      </c>
    </row>
    <row r="69" spans="2:21" s="23" customFormat="1" ht="25.5" customHeight="1" x14ac:dyDescent="0.2">
      <c r="B69" s="143" t="s">
        <v>31</v>
      </c>
      <c r="C69" s="362" t="s">
        <v>32</v>
      </c>
      <c r="D69" s="363"/>
      <c r="E69" s="363"/>
      <c r="F69" s="363"/>
      <c r="G69" s="363"/>
      <c r="H69" s="363"/>
      <c r="I69" s="363"/>
      <c r="J69" s="363"/>
      <c r="K69" s="363"/>
      <c r="L69" s="363"/>
      <c r="M69" s="363"/>
      <c r="N69" s="363"/>
      <c r="O69" s="363"/>
      <c r="P69" s="363"/>
      <c r="Q69" s="363"/>
      <c r="R69" s="363"/>
      <c r="S69" s="363"/>
      <c r="T69" s="364"/>
      <c r="U69" s="107"/>
    </row>
    <row r="70" spans="2:21" s="23" customFormat="1" x14ac:dyDescent="0.2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  <c r="T70" s="56"/>
    </row>
    <row r="71" spans="2:21" x14ac:dyDescent="0.2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2:21" ht="24" customHeight="1" x14ac:dyDescent="0.2">
      <c r="B72" s="287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2:21" s="23" customFormat="1" ht="15" customHeight="1" x14ac:dyDescent="0.2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1" s="23" customFormat="1" ht="15" customHeight="1" x14ac:dyDescent="0.2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1" s="23" customFormat="1" ht="15" customHeight="1" x14ac:dyDescent="0.2">
      <c r="B75" s="137" t="s">
        <v>59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1" s="23" customFormat="1" x14ac:dyDescent="0.2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1" s="23" customFormat="1" x14ac:dyDescent="0.2">
      <c r="B77" s="147" t="s">
        <v>22</v>
      </c>
      <c r="C77" s="337">
        <f>ROUND(B15*C171,6)</f>
        <v>0.32626500000000003</v>
      </c>
      <c r="D77" s="337">
        <f>ROUND(B15*C172,6)</f>
        <v>3.5638999999999997E-2</v>
      </c>
      <c r="E77" s="337">
        <f>C173</f>
        <v>7.9459999999999999E-3</v>
      </c>
      <c r="F77" s="346">
        <f>SUM(C77:E82)</f>
        <v>0.36985000000000001</v>
      </c>
      <c r="G77" s="348" t="s">
        <v>26</v>
      </c>
      <c r="H77" s="72">
        <f t="shared" ref="H77:H82" si="6">F178</f>
        <v>0</v>
      </c>
      <c r="I77" s="337">
        <f>ROUND(B15*F184,6)</f>
        <v>0.109699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0.12534000000000001</v>
      </c>
      <c r="P77" s="360">
        <f>C192</f>
        <v>1.2695E-2</v>
      </c>
      <c r="Q77" s="37">
        <f t="shared" ref="Q77:Q82" si="7">C193</f>
        <v>0</v>
      </c>
      <c r="R77" s="337">
        <f>C199</f>
        <v>7.2920000000000007E-3</v>
      </c>
      <c r="S77" s="39">
        <f>+P77+Q77+R77</f>
        <v>1.9987000000000001E-2</v>
      </c>
      <c r="T77" s="40">
        <f>F77+O77+S77</f>
        <v>0.515177</v>
      </c>
    </row>
    <row r="78" spans="2:21" s="23" customFormat="1" x14ac:dyDescent="0.2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0.24263199999999999</v>
      </c>
      <c r="P78" s="360"/>
      <c r="Q78" s="37">
        <f t="shared" si="7"/>
        <v>4.6199999999999998E-2</v>
      </c>
      <c r="R78" s="337"/>
      <c r="S78" s="39">
        <f>+P77+Q78+R77</f>
        <v>6.6186999999999996E-2</v>
      </c>
      <c r="T78" s="40">
        <f>F77+O78+S78</f>
        <v>0.67866899999999997</v>
      </c>
    </row>
    <row r="79" spans="2:21" s="23" customFormat="1" x14ac:dyDescent="0.2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0.23269399999999998</v>
      </c>
      <c r="P79" s="360"/>
      <c r="Q79" s="37">
        <f t="shared" si="7"/>
        <v>2.7300000000000001E-2</v>
      </c>
      <c r="R79" s="337"/>
      <c r="S79" s="39">
        <f>+P77+Q79+R77</f>
        <v>4.7287000000000003E-2</v>
      </c>
      <c r="T79" s="40">
        <f>F77+O79+S79</f>
        <v>0.64983099999999994</v>
      </c>
    </row>
    <row r="80" spans="2:21" s="23" customFormat="1" x14ac:dyDescent="0.2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0.23314599999999999</v>
      </c>
      <c r="P80" s="360"/>
      <c r="Q80" s="37">
        <f t="shared" si="7"/>
        <v>2.2100000000000002E-2</v>
      </c>
      <c r="R80" s="337"/>
      <c r="S80" s="39">
        <f>+P77+Q80+R77</f>
        <v>4.2086999999999999E-2</v>
      </c>
      <c r="T80" s="40">
        <f>F77+O80+S80</f>
        <v>0.64508299999999996</v>
      </c>
    </row>
    <row r="81" spans="2:21" s="23" customFormat="1" x14ac:dyDescent="0.2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0.20589399999999999</v>
      </c>
      <c r="P81" s="360"/>
      <c r="Q81" s="37">
        <f t="shared" si="7"/>
        <v>1.5800000000000002E-2</v>
      </c>
      <c r="R81" s="337"/>
      <c r="S81" s="39">
        <f>+P77+Q81+R77</f>
        <v>3.5786999999999999E-2</v>
      </c>
      <c r="T81" s="40">
        <f>F77+O81+S81</f>
        <v>0.61153100000000005</v>
      </c>
    </row>
    <row r="82" spans="2:21" s="23" customFormat="1" x14ac:dyDescent="0.2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0.16614399999999999</v>
      </c>
      <c r="P82" s="361"/>
      <c r="Q82" s="41">
        <f t="shared" si="7"/>
        <v>6.6E-3</v>
      </c>
      <c r="R82" s="338"/>
      <c r="S82" s="39">
        <f>+P77+Q82+R77</f>
        <v>2.6587E-2</v>
      </c>
      <c r="T82" s="40">
        <f>F77+O82+S82</f>
        <v>0.562581</v>
      </c>
    </row>
    <row r="83" spans="2:21" s="23" customFormat="1" x14ac:dyDescent="0.2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1" s="23" customFormat="1" x14ac:dyDescent="0.2">
      <c r="B84" s="148" t="s">
        <v>20</v>
      </c>
      <c r="C84" s="348" t="s">
        <v>26</v>
      </c>
      <c r="D84" s="348" t="s">
        <v>26</v>
      </c>
      <c r="E84" s="356">
        <f>D173</f>
        <v>58.93</v>
      </c>
      <c r="F84" s="354">
        <f>SUM(C84:E86)</f>
        <v>58.93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-23.13</v>
      </c>
      <c r="R84" s="348" t="s">
        <v>26</v>
      </c>
      <c r="S84" s="354">
        <f>Q84</f>
        <v>-23.13</v>
      </c>
      <c r="T84" s="50">
        <f>F84+O84+S84</f>
        <v>101.68</v>
      </c>
    </row>
    <row r="85" spans="2:21" s="23" customFormat="1" x14ac:dyDescent="0.2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495.89</v>
      </c>
    </row>
    <row r="86" spans="2:21" s="23" customFormat="1" x14ac:dyDescent="0.2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996.34</v>
      </c>
    </row>
    <row r="87" spans="2:21" s="23" customFormat="1" ht="25.5" customHeight="1" x14ac:dyDescent="0.2">
      <c r="B87" s="143" t="s">
        <v>31</v>
      </c>
      <c r="C87" s="362" t="s">
        <v>32</v>
      </c>
      <c r="D87" s="363"/>
      <c r="E87" s="363"/>
      <c r="F87" s="363"/>
      <c r="G87" s="363"/>
      <c r="H87" s="363"/>
      <c r="I87" s="363"/>
      <c r="J87" s="363"/>
      <c r="K87" s="363"/>
      <c r="L87" s="363"/>
      <c r="M87" s="363"/>
      <c r="N87" s="363"/>
      <c r="O87" s="363"/>
      <c r="P87" s="363"/>
      <c r="Q87" s="363"/>
      <c r="R87" s="363"/>
      <c r="S87" s="363"/>
      <c r="T87" s="364"/>
      <c r="U87" s="107"/>
    </row>
    <row r="88" spans="2:21" s="23" customFormat="1" x14ac:dyDescent="0.2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  <c r="T88" s="56"/>
    </row>
    <row r="89" spans="2:21" x14ac:dyDescent="0.2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2:21" ht="24" customHeight="1" x14ac:dyDescent="0.2">
      <c r="B90" s="287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2:21" s="23" customFormat="1" ht="15" customHeight="1" x14ac:dyDescent="0.2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1" s="23" customFormat="1" ht="15" customHeight="1" x14ac:dyDescent="0.2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1" s="23" customFormat="1" ht="15" customHeight="1" x14ac:dyDescent="0.2">
      <c r="B93" s="137" t="s">
        <v>59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1" s="23" customFormat="1" x14ac:dyDescent="0.2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1" s="23" customFormat="1" x14ac:dyDescent="0.2">
      <c r="B95" s="147" t="s">
        <v>22</v>
      </c>
      <c r="C95" s="337">
        <f>ROUND(B15*C171,6)</f>
        <v>0.32626500000000003</v>
      </c>
      <c r="D95" s="337">
        <f>ROUND(B15*C172,6)</f>
        <v>3.5638999999999997E-2</v>
      </c>
      <c r="E95" s="337">
        <f>C173</f>
        <v>7.9459999999999999E-3</v>
      </c>
      <c r="F95" s="346">
        <f>SUM(C95:E100)</f>
        <v>0.36985000000000001</v>
      </c>
      <c r="G95" s="348" t="s">
        <v>26</v>
      </c>
      <c r="H95" s="37">
        <f t="shared" ref="H95:H100" si="8">G178</f>
        <v>0</v>
      </c>
      <c r="I95" s="337">
        <f>ROUND(B15*G184,6)</f>
        <v>0.109699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0.12534000000000001</v>
      </c>
      <c r="P95" s="337">
        <f>C192</f>
        <v>1.2695E-2</v>
      </c>
      <c r="Q95" s="37">
        <f t="shared" ref="Q95:Q100" si="9">C193</f>
        <v>0</v>
      </c>
      <c r="R95" s="337">
        <f>C199</f>
        <v>7.2920000000000007E-3</v>
      </c>
      <c r="S95" s="39">
        <f>+P95+Q95+R95</f>
        <v>1.9987000000000001E-2</v>
      </c>
      <c r="T95" s="40">
        <f>F95+O95+S95</f>
        <v>0.515177</v>
      </c>
    </row>
    <row r="96" spans="2:21" s="23" customFormat="1" x14ac:dyDescent="0.2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0.290771</v>
      </c>
      <c r="P96" s="337"/>
      <c r="Q96" s="37">
        <f t="shared" si="9"/>
        <v>4.6199999999999998E-2</v>
      </c>
      <c r="R96" s="337"/>
      <c r="S96" s="39">
        <f>+P95+Q96+R95</f>
        <v>6.6186999999999996E-2</v>
      </c>
      <c r="T96" s="40">
        <f>F95+O96+S96</f>
        <v>0.72680800000000001</v>
      </c>
    </row>
    <row r="97" spans="2:21" s="23" customFormat="1" x14ac:dyDescent="0.2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0.27675500000000003</v>
      </c>
      <c r="P97" s="337"/>
      <c r="Q97" s="37">
        <f t="shared" si="9"/>
        <v>2.7300000000000001E-2</v>
      </c>
      <c r="R97" s="337"/>
      <c r="S97" s="39">
        <f>+P95+Q97+R95</f>
        <v>4.7287000000000003E-2</v>
      </c>
      <c r="T97" s="40">
        <f>F95+O97+S97</f>
        <v>0.69389200000000006</v>
      </c>
    </row>
    <row r="98" spans="2:21" s="23" customFormat="1" x14ac:dyDescent="0.2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0.27739200000000003</v>
      </c>
      <c r="P98" s="337"/>
      <c r="Q98" s="37">
        <f t="shared" si="9"/>
        <v>2.2100000000000002E-2</v>
      </c>
      <c r="R98" s="337"/>
      <c r="S98" s="39">
        <f>+P95+Q98+R95</f>
        <v>4.2086999999999999E-2</v>
      </c>
      <c r="T98" s="40">
        <f>F95+O98+S98</f>
        <v>0.68932900000000008</v>
      </c>
    </row>
    <row r="99" spans="2:21" s="23" customFormat="1" x14ac:dyDescent="0.2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0.23895399999999997</v>
      </c>
      <c r="P99" s="337"/>
      <c r="Q99" s="37">
        <f t="shared" si="9"/>
        <v>1.5800000000000002E-2</v>
      </c>
      <c r="R99" s="337"/>
      <c r="S99" s="39">
        <f>+P95+Q99+R95</f>
        <v>3.5786999999999999E-2</v>
      </c>
      <c r="T99" s="40">
        <f>F95+O99+S99</f>
        <v>0.64459100000000003</v>
      </c>
    </row>
    <row r="100" spans="2:21" s="23" customFormat="1" x14ac:dyDescent="0.2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0.18289</v>
      </c>
      <c r="P100" s="338"/>
      <c r="Q100" s="37">
        <f t="shared" si="9"/>
        <v>6.6E-3</v>
      </c>
      <c r="R100" s="338"/>
      <c r="S100" s="39">
        <f>+P95+Q100+R95</f>
        <v>2.6587E-2</v>
      </c>
      <c r="T100" s="40">
        <f>F95+O100+S100</f>
        <v>0.57932700000000004</v>
      </c>
    </row>
    <row r="101" spans="2:21" s="23" customFormat="1" x14ac:dyDescent="0.2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1" s="23" customFormat="1" x14ac:dyDescent="0.2">
      <c r="B102" s="148" t="s">
        <v>20</v>
      </c>
      <c r="C102" s="348" t="s">
        <v>26</v>
      </c>
      <c r="D102" s="348" t="s">
        <v>26</v>
      </c>
      <c r="E102" s="356">
        <f>D173</f>
        <v>58.93</v>
      </c>
      <c r="F102" s="354">
        <f>SUM(C102:E104)</f>
        <v>58.93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-23.13</v>
      </c>
      <c r="R102" s="348" t="s">
        <v>26</v>
      </c>
      <c r="S102" s="354">
        <f>Q102</f>
        <v>-23.13</v>
      </c>
      <c r="T102" s="50">
        <f>F102+O102+S102</f>
        <v>119.97</v>
      </c>
    </row>
    <row r="103" spans="2:21" s="23" customFormat="1" x14ac:dyDescent="0.2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631.18999999999994</v>
      </c>
    </row>
    <row r="104" spans="2:21" s="23" customFormat="1" x14ac:dyDescent="0.2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1262.0800000000002</v>
      </c>
    </row>
    <row r="105" spans="2:21" s="23" customFormat="1" ht="25.5" customHeight="1" x14ac:dyDescent="0.2">
      <c r="B105" s="143" t="s">
        <v>31</v>
      </c>
      <c r="C105" s="362" t="s">
        <v>32</v>
      </c>
      <c r="D105" s="363"/>
      <c r="E105" s="363"/>
      <c r="F105" s="363"/>
      <c r="G105" s="363"/>
      <c r="H105" s="363"/>
      <c r="I105" s="363"/>
      <c r="J105" s="363"/>
      <c r="K105" s="363"/>
      <c r="L105" s="363"/>
      <c r="M105" s="363"/>
      <c r="N105" s="363"/>
      <c r="O105" s="363"/>
      <c r="P105" s="363"/>
      <c r="Q105" s="363"/>
      <c r="R105" s="363"/>
      <c r="S105" s="363"/>
      <c r="T105" s="364"/>
      <c r="U105" s="107"/>
    </row>
    <row r="106" spans="2:21" s="23" customFormat="1" x14ac:dyDescent="0.2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  <c r="T106" s="56"/>
    </row>
    <row r="107" spans="2:21" x14ac:dyDescent="0.2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2:21" ht="24" customHeight="1" x14ac:dyDescent="0.2">
      <c r="B108" s="287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2:21" s="23" customFormat="1" ht="15" customHeight="1" x14ac:dyDescent="0.2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1" s="23" customFormat="1" ht="15" customHeight="1" x14ac:dyDescent="0.2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1" s="23" customFormat="1" ht="15" customHeight="1" x14ac:dyDescent="0.2">
      <c r="B111" s="137" t="s">
        <v>59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1" s="23" customFormat="1" x14ac:dyDescent="0.2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1" s="23" customFormat="1" x14ac:dyDescent="0.2">
      <c r="B113" s="147" t="s">
        <v>22</v>
      </c>
      <c r="C113" s="337">
        <f>ROUND(B15*C171,6)</f>
        <v>0.32626500000000003</v>
      </c>
      <c r="D113" s="337">
        <f>ROUND(B15*C172,6)</f>
        <v>3.5638999999999997E-2</v>
      </c>
      <c r="E113" s="337">
        <f>C173</f>
        <v>7.9459999999999999E-3</v>
      </c>
      <c r="F113" s="346">
        <f>SUM(C113:E118)</f>
        <v>0.36985000000000001</v>
      </c>
      <c r="G113" s="348" t="s">
        <v>26</v>
      </c>
      <c r="H113" s="72">
        <f t="shared" ref="H113:H118" si="10">H178</f>
        <v>0</v>
      </c>
      <c r="I113" s="337">
        <f>ROUND(B15*H184,6)</f>
        <v>0.109699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0.12534000000000001</v>
      </c>
      <c r="P113" s="360">
        <f>C192</f>
        <v>1.2695E-2</v>
      </c>
      <c r="Q113" s="37">
        <f t="shared" ref="Q113:Q118" si="11">C193</f>
        <v>0</v>
      </c>
      <c r="R113" s="337">
        <f>C199</f>
        <v>7.2920000000000007E-3</v>
      </c>
      <c r="S113" s="39">
        <f>+P113+Q113+R113</f>
        <v>1.9987000000000001E-2</v>
      </c>
      <c r="T113" s="40">
        <f>F113+O113+S113</f>
        <v>0.515177</v>
      </c>
    </row>
    <row r="114" spans="2:21" s="23" customFormat="1" x14ac:dyDescent="0.2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0.35137600000000002</v>
      </c>
      <c r="P114" s="360"/>
      <c r="Q114" s="37">
        <f t="shared" si="11"/>
        <v>4.6199999999999998E-2</v>
      </c>
      <c r="R114" s="337"/>
      <c r="S114" s="39">
        <f>+P113+Q114+R113</f>
        <v>6.6186999999999996E-2</v>
      </c>
      <c r="T114" s="40">
        <f>F113+O114+S114</f>
        <v>0.78741300000000003</v>
      </c>
    </row>
    <row r="115" spans="2:21" s="23" customFormat="1" x14ac:dyDescent="0.2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0.33222600000000002</v>
      </c>
      <c r="P115" s="360"/>
      <c r="Q115" s="37">
        <f t="shared" si="11"/>
        <v>2.7300000000000001E-2</v>
      </c>
      <c r="R115" s="337"/>
      <c r="S115" s="39">
        <f>+P113+Q115+R113</f>
        <v>4.7287000000000003E-2</v>
      </c>
      <c r="T115" s="40">
        <f>F113+O115+S115</f>
        <v>0.749363</v>
      </c>
    </row>
    <row r="116" spans="2:21" s="23" customFormat="1" x14ac:dyDescent="0.2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0.333096</v>
      </c>
      <c r="P116" s="360"/>
      <c r="Q116" s="37">
        <f t="shared" si="11"/>
        <v>2.2100000000000002E-2</v>
      </c>
      <c r="R116" s="337"/>
      <c r="S116" s="39">
        <f>+P113+Q116+R113</f>
        <v>4.2086999999999999E-2</v>
      </c>
      <c r="T116" s="40">
        <f>F113+O116+S116</f>
        <v>0.74503300000000006</v>
      </c>
    </row>
    <row r="117" spans="2:21" s="23" customFormat="1" x14ac:dyDescent="0.2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0.28057700000000002</v>
      </c>
      <c r="P117" s="360"/>
      <c r="Q117" s="37">
        <f t="shared" si="11"/>
        <v>1.5800000000000002E-2</v>
      </c>
      <c r="R117" s="337"/>
      <c r="S117" s="39">
        <f>+P113+Q117+R113</f>
        <v>3.5786999999999999E-2</v>
      </c>
      <c r="T117" s="40">
        <f>F113+O117+S117</f>
        <v>0.6862140000000001</v>
      </c>
    </row>
    <row r="118" spans="2:21" s="23" customFormat="1" x14ac:dyDescent="0.2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0.20397400000000002</v>
      </c>
      <c r="P118" s="361"/>
      <c r="Q118" s="41">
        <f t="shared" si="11"/>
        <v>6.6E-3</v>
      </c>
      <c r="R118" s="338"/>
      <c r="S118" s="39">
        <f>+P113+Q118+R113</f>
        <v>2.6587E-2</v>
      </c>
      <c r="T118" s="40">
        <f>F113+O118+S118</f>
        <v>0.60041100000000003</v>
      </c>
    </row>
    <row r="119" spans="2:21" s="23" customFormat="1" x14ac:dyDescent="0.2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1" s="23" customFormat="1" x14ac:dyDescent="0.2">
      <c r="B120" s="148" t="s">
        <v>20</v>
      </c>
      <c r="C120" s="348" t="s">
        <v>26</v>
      </c>
      <c r="D120" s="348" t="s">
        <v>26</v>
      </c>
      <c r="E120" s="356">
        <f>D173</f>
        <v>58.93</v>
      </c>
      <c r="F120" s="354">
        <f>SUM(C120:E122)</f>
        <v>58.93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-23.13</v>
      </c>
      <c r="R120" s="348" t="s">
        <v>26</v>
      </c>
      <c r="S120" s="354">
        <f>Q120</f>
        <v>-23.13</v>
      </c>
      <c r="T120" s="50">
        <f>F120+O120+S120</f>
        <v>132.18</v>
      </c>
    </row>
    <row r="121" spans="2:21" s="23" customFormat="1" x14ac:dyDescent="0.2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683.2</v>
      </c>
    </row>
    <row r="122" spans="2:21" s="23" customFormat="1" x14ac:dyDescent="0.2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1493.3</v>
      </c>
    </row>
    <row r="123" spans="2:21" s="23" customFormat="1" ht="25.5" customHeight="1" x14ac:dyDescent="0.2">
      <c r="B123" s="143" t="s">
        <v>31</v>
      </c>
      <c r="C123" s="362" t="s">
        <v>32</v>
      </c>
      <c r="D123" s="363"/>
      <c r="E123" s="363"/>
      <c r="F123" s="363"/>
      <c r="G123" s="363"/>
      <c r="H123" s="363"/>
      <c r="I123" s="363"/>
      <c r="J123" s="363"/>
      <c r="K123" s="363"/>
      <c r="L123" s="363"/>
      <c r="M123" s="363"/>
      <c r="N123" s="363"/>
      <c r="O123" s="363"/>
      <c r="P123" s="363"/>
      <c r="Q123" s="363"/>
      <c r="R123" s="363"/>
      <c r="S123" s="363"/>
      <c r="T123" s="364"/>
      <c r="U123" s="107"/>
    </row>
    <row r="124" spans="2:21" s="23" customFormat="1" x14ac:dyDescent="0.2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1" x14ac:dyDescent="0.2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1" ht="24" customHeight="1" x14ac:dyDescent="0.2">
      <c r="B126" s="287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2:21" s="23" customFormat="1" ht="15" customHeight="1" x14ac:dyDescent="0.2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1" s="23" customFormat="1" ht="15" customHeight="1" x14ac:dyDescent="0.2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">
      <c r="B129" s="137" t="s">
        <v>59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6"/>
    </row>
    <row r="131" spans="2:20" s="23" customFormat="1" x14ac:dyDescent="0.2">
      <c r="B131" s="147" t="s">
        <v>22</v>
      </c>
      <c r="C131" s="337">
        <f>ROUND(B15*C171,6)</f>
        <v>0.32626500000000003</v>
      </c>
      <c r="D131" s="337">
        <f>ROUND(B15*C172,6)</f>
        <v>3.5638999999999997E-2</v>
      </c>
      <c r="E131" s="337">
        <f>C173</f>
        <v>7.9459999999999999E-3</v>
      </c>
      <c r="F131" s="346">
        <f>SUM(C131:E136)</f>
        <v>0.36985000000000001</v>
      </c>
      <c r="G131" s="348" t="s">
        <v>26</v>
      </c>
      <c r="H131" s="72">
        <f>I178</f>
        <v>0</v>
      </c>
      <c r="I131" s="337">
        <f>ROUND(B15*I184,6)</f>
        <v>0.109699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0.12534000000000001</v>
      </c>
      <c r="P131" s="337">
        <f>C192</f>
        <v>1.2695E-2</v>
      </c>
      <c r="Q131" s="37">
        <f>C193</f>
        <v>0</v>
      </c>
      <c r="R131" s="337">
        <f>C199</f>
        <v>7.2920000000000007E-3</v>
      </c>
      <c r="S131" s="39">
        <f>P131+Q131+R131</f>
        <v>1.9987000000000001E-2</v>
      </c>
      <c r="T131" s="40">
        <f>F131+O131+S131</f>
        <v>0.515177</v>
      </c>
    </row>
    <row r="132" spans="2:20" s="23" customFormat="1" x14ac:dyDescent="0.2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0.35137600000000002</v>
      </c>
      <c r="P132" s="337"/>
      <c r="Q132" s="37">
        <f t="shared" ref="Q132:Q136" si="13">C194</f>
        <v>4.6199999999999998E-2</v>
      </c>
      <c r="R132" s="337"/>
      <c r="S132" s="39">
        <f>P131+Q132+R131</f>
        <v>6.6186999999999996E-2</v>
      </c>
      <c r="T132" s="40">
        <f>F131+O132+S132</f>
        <v>0.78741300000000003</v>
      </c>
    </row>
    <row r="133" spans="2:20" s="23" customFormat="1" x14ac:dyDescent="0.2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0.33222600000000002</v>
      </c>
      <c r="P133" s="337"/>
      <c r="Q133" s="37">
        <f t="shared" si="13"/>
        <v>2.7300000000000001E-2</v>
      </c>
      <c r="R133" s="337"/>
      <c r="S133" s="39">
        <f>P131+Q133+R131</f>
        <v>4.7287000000000003E-2</v>
      </c>
      <c r="T133" s="40">
        <f>F131+O133+S133</f>
        <v>0.749363</v>
      </c>
    </row>
    <row r="134" spans="2:20" s="23" customFormat="1" x14ac:dyDescent="0.2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0.333096</v>
      </c>
      <c r="P134" s="337"/>
      <c r="Q134" s="37">
        <f t="shared" si="13"/>
        <v>2.2100000000000002E-2</v>
      </c>
      <c r="R134" s="337"/>
      <c r="S134" s="39">
        <f>P131+Q134+R131</f>
        <v>4.2086999999999999E-2</v>
      </c>
      <c r="T134" s="40">
        <f>F131+O134+S134</f>
        <v>0.74503300000000006</v>
      </c>
    </row>
    <row r="135" spans="2:20" s="23" customFormat="1" x14ac:dyDescent="0.2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0.28057700000000002</v>
      </c>
      <c r="P135" s="337"/>
      <c r="Q135" s="37">
        <f t="shared" si="13"/>
        <v>1.5800000000000002E-2</v>
      </c>
      <c r="R135" s="337"/>
      <c r="S135" s="39">
        <f>P131+Q135+R131</f>
        <v>3.5786999999999999E-2</v>
      </c>
      <c r="T135" s="40">
        <f>F131+O135+S135</f>
        <v>0.6862140000000001</v>
      </c>
    </row>
    <row r="136" spans="2:20" s="23" customFormat="1" x14ac:dyDescent="0.2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0.20397400000000002</v>
      </c>
      <c r="P136" s="338"/>
      <c r="Q136" s="41">
        <f t="shared" si="13"/>
        <v>6.6E-3</v>
      </c>
      <c r="R136" s="338"/>
      <c r="S136" s="78">
        <f>P131+Q136+R131</f>
        <v>2.6587E-2</v>
      </c>
      <c r="T136" s="79">
        <f>F131+O136+S136</f>
        <v>0.60041100000000003</v>
      </c>
    </row>
    <row r="137" spans="2:20" s="23" customFormat="1" x14ac:dyDescent="0.2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80"/>
    </row>
    <row r="138" spans="2:20" s="23" customFormat="1" x14ac:dyDescent="0.2">
      <c r="B138" s="147" t="s">
        <v>20</v>
      </c>
      <c r="C138" s="348" t="s">
        <v>26</v>
      </c>
      <c r="D138" s="348" t="s">
        <v>26</v>
      </c>
      <c r="E138" s="356">
        <f>D173</f>
        <v>58.93</v>
      </c>
      <c r="F138" s="354">
        <f>SUM(C138:E140)</f>
        <v>58.93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-23.13</v>
      </c>
      <c r="R138" s="348" t="s">
        <v>26</v>
      </c>
      <c r="S138" s="354">
        <f>Q138</f>
        <v>-23.13</v>
      </c>
      <c r="T138" s="50">
        <f>F138+O138+S138</f>
        <v>132.18000000000012</v>
      </c>
    </row>
    <row r="139" spans="2:20" s="23" customFormat="1" x14ac:dyDescent="0.2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683.19999999999959</v>
      </c>
    </row>
    <row r="140" spans="2:20" s="23" customFormat="1" x14ac:dyDescent="0.2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1493.3</v>
      </c>
    </row>
    <row r="141" spans="2:20" s="23" customFormat="1" ht="25.5" customHeight="1" x14ac:dyDescent="0.2">
      <c r="B141" s="143" t="s">
        <v>31</v>
      </c>
      <c r="C141" s="362" t="s">
        <v>32</v>
      </c>
      <c r="D141" s="363"/>
      <c r="E141" s="363"/>
      <c r="F141" s="363"/>
      <c r="G141" s="363"/>
      <c r="H141" s="363"/>
      <c r="I141" s="363"/>
      <c r="J141" s="363"/>
      <c r="K141" s="363"/>
      <c r="L141" s="363"/>
      <c r="M141" s="363"/>
      <c r="N141" s="363"/>
      <c r="O141" s="363"/>
      <c r="P141" s="363"/>
      <c r="Q141" s="363"/>
      <c r="R141" s="363"/>
      <c r="S141" s="363"/>
      <c r="T141" s="364"/>
    </row>
    <row r="142" spans="2:20" s="23" customFormat="1" x14ac:dyDescent="0.2">
      <c r="B142" s="68" t="s">
        <v>21</v>
      </c>
    </row>
    <row r="163" spans="2:35" x14ac:dyDescent="0.2">
      <c r="B163" s="10"/>
      <c r="AC163" s="1"/>
      <c r="AD163" s="1"/>
      <c r="AE163" s="1"/>
      <c r="AF163" s="1"/>
      <c r="AG163" s="1"/>
      <c r="AH163" s="1"/>
      <c r="AI163" s="1"/>
    </row>
    <row r="164" spans="2:35" x14ac:dyDescent="0.2">
      <c r="B164" s="10"/>
      <c r="AC164" s="1"/>
      <c r="AD164" s="1"/>
      <c r="AE164" s="1"/>
      <c r="AF164" s="1"/>
      <c r="AG164" s="1"/>
      <c r="AH164" s="1"/>
      <c r="AI164" s="1"/>
    </row>
    <row r="165" spans="2:35" x14ac:dyDescent="0.2">
      <c r="B165" s="10"/>
      <c r="AC165" s="1"/>
      <c r="AD165" s="1"/>
      <c r="AE165" s="1"/>
      <c r="AF165" s="1"/>
      <c r="AG165" s="1"/>
      <c r="AH165" s="1"/>
      <c r="AI165" s="1"/>
    </row>
    <row r="166" spans="2:35" x14ac:dyDescent="0.2">
      <c r="B166" s="10"/>
      <c r="AC166" s="1"/>
      <c r="AD166" s="1"/>
      <c r="AE166" s="1"/>
      <c r="AF166" s="1"/>
      <c r="AG166" s="1"/>
      <c r="AH166" s="1"/>
      <c r="AI166" s="1"/>
    </row>
    <row r="167" spans="2:35" x14ac:dyDescent="0.2">
      <c r="B167" s="10"/>
      <c r="AC167" s="1"/>
      <c r="AD167" s="1"/>
      <c r="AE167" s="1"/>
      <c r="AF167" s="1"/>
      <c r="AG167" s="1"/>
      <c r="AH167" s="1"/>
      <c r="AI167" s="1"/>
    </row>
    <row r="168" spans="2:35" x14ac:dyDescent="0.2">
      <c r="B168" s="10"/>
      <c r="AC168" s="1"/>
      <c r="AD168" s="1"/>
      <c r="AE168" s="1"/>
      <c r="AF168" s="1"/>
      <c r="AG168" s="1"/>
      <c r="AH168" s="1"/>
      <c r="AI168" s="1"/>
    </row>
    <row r="169" spans="2:35" x14ac:dyDescent="0.2">
      <c r="B169" s="10"/>
      <c r="AC169" s="1"/>
      <c r="AD169" s="1"/>
      <c r="AE169" s="1"/>
      <c r="AF169" s="1"/>
      <c r="AG169" s="1"/>
      <c r="AH169" s="1"/>
      <c r="AI169" s="1"/>
    </row>
    <row r="170" spans="2:35" s="128" customFormat="1" x14ac:dyDescent="0.2">
      <c r="B170" s="127"/>
    </row>
    <row r="171" spans="2:35" s="128" customFormat="1" ht="12.75" customHeight="1" x14ac:dyDescent="0.2">
      <c r="B171" s="129" t="s">
        <v>13</v>
      </c>
      <c r="C171" s="130">
        <v>8.4700279999999992</v>
      </c>
    </row>
    <row r="172" spans="2:35" s="128" customFormat="1" ht="12.75" customHeight="1" x14ac:dyDescent="0.2">
      <c r="B172" s="129" t="s">
        <v>14</v>
      </c>
      <c r="C172" s="130">
        <v>0.92520500000000006</v>
      </c>
    </row>
    <row r="173" spans="2:35" s="128" customFormat="1" ht="12.75" customHeight="1" x14ac:dyDescent="0.2">
      <c r="B173" s="131" t="s">
        <v>0</v>
      </c>
      <c r="C173" s="132">
        <v>7.9459999999999999E-3</v>
      </c>
      <c r="D173" s="133">
        <v>58.93</v>
      </c>
      <c r="E173" s="133">
        <v>83.2</v>
      </c>
    </row>
    <row r="174" spans="2:35" s="128" customFormat="1" ht="12.75" customHeight="1" x14ac:dyDescent="0.2">
      <c r="B174" s="127"/>
    </row>
    <row r="175" spans="2:35" s="128" customFormat="1" ht="12.75" customHeight="1" x14ac:dyDescent="0.2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5" s="128" customFormat="1" ht="12.75" customHeight="1" x14ac:dyDescent="0.2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">
      <c r="B184" s="129" t="s">
        <v>6</v>
      </c>
      <c r="C184" s="130">
        <v>2.8478340000000002</v>
      </c>
      <c r="D184" s="130">
        <v>2.8478340000000002</v>
      </c>
      <c r="E184" s="130">
        <v>2.8478340000000002</v>
      </c>
      <c r="F184" s="130">
        <v>2.8478340000000002</v>
      </c>
      <c r="G184" s="130">
        <v>2.8478340000000002</v>
      </c>
      <c r="H184" s="130">
        <v>2.8478340000000002</v>
      </c>
      <c r="I184" s="130">
        <v>2.8478340000000002</v>
      </c>
    </row>
    <row r="185" spans="2:9" s="128" customFormat="1" ht="12.75" customHeight="1" x14ac:dyDescent="0.2">
      <c r="B185" s="131" t="s">
        <v>5</v>
      </c>
      <c r="C185" s="132">
        <v>1.186E-3</v>
      </c>
    </row>
    <row r="186" spans="2:9" s="128" customFormat="1" ht="12.75" customHeight="1" x14ac:dyDescent="0.2">
      <c r="B186" s="131" t="s">
        <v>1</v>
      </c>
      <c r="C186" s="132">
        <v>1.4455000000000001E-2</v>
      </c>
    </row>
    <row r="187" spans="2:9" s="128" customFormat="1" ht="12.75" customHeight="1" x14ac:dyDescent="0.2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">
      <c r="B190" s="127"/>
    </row>
    <row r="191" spans="2:9" s="128" customFormat="1" ht="12.75" customHeight="1" x14ac:dyDescent="0.2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">
      <c r="B192" s="131" t="s">
        <v>4</v>
      </c>
      <c r="C192" s="132">
        <v>1.2695E-2</v>
      </c>
    </row>
    <row r="193" spans="2:4" s="128" customFormat="1" ht="12.75" customHeight="1" x14ac:dyDescent="0.2">
      <c r="B193" s="131" t="s">
        <v>2</v>
      </c>
      <c r="C193" s="132">
        <v>0</v>
      </c>
      <c r="D193" s="133">
        <v>-23.13</v>
      </c>
    </row>
    <row r="194" spans="2:4" s="128" customFormat="1" ht="12.75" customHeight="1" x14ac:dyDescent="0.2">
      <c r="C194" s="132">
        <v>4.6199999999999998E-2</v>
      </c>
    </row>
    <row r="195" spans="2:4" s="128" customFormat="1" ht="12.75" customHeight="1" x14ac:dyDescent="0.2">
      <c r="B195" s="127"/>
      <c r="C195" s="132">
        <v>2.7300000000000001E-2</v>
      </c>
    </row>
    <row r="196" spans="2:4" s="128" customFormat="1" ht="12.75" customHeight="1" x14ac:dyDescent="0.2">
      <c r="B196" s="127"/>
      <c r="C196" s="132">
        <v>2.2100000000000002E-2</v>
      </c>
    </row>
    <row r="197" spans="2:4" s="128" customFormat="1" ht="12.75" customHeight="1" x14ac:dyDescent="0.2">
      <c r="B197" s="127"/>
      <c r="C197" s="132">
        <v>1.5800000000000002E-2</v>
      </c>
    </row>
    <row r="198" spans="2:4" s="128" customFormat="1" ht="12.75" customHeight="1" x14ac:dyDescent="0.2">
      <c r="B198" s="127"/>
      <c r="C198" s="132">
        <v>6.6E-3</v>
      </c>
    </row>
    <row r="199" spans="2:4" s="128" customFormat="1" ht="12.75" customHeight="1" x14ac:dyDescent="0.2">
      <c r="B199" s="131" t="s">
        <v>17</v>
      </c>
      <c r="C199" s="132">
        <v>7.2920000000000007E-3</v>
      </c>
    </row>
    <row r="200" spans="2:4" s="128" customFormat="1" x14ac:dyDescent="0.2">
      <c r="B200" s="127"/>
    </row>
  </sheetData>
  <mergeCells count="232">
    <mergeCell ref="C123:T123"/>
    <mergeCell ref="C141:T141"/>
    <mergeCell ref="T127:T129"/>
    <mergeCell ref="T109:T111"/>
    <mergeCell ref="T91:T93"/>
    <mergeCell ref="T73:T75"/>
    <mergeCell ref="T55:T57"/>
    <mergeCell ref="C59:C64"/>
    <mergeCell ref="E102:E104"/>
    <mergeCell ref="F102:F104"/>
    <mergeCell ref="M102:M104"/>
    <mergeCell ref="G95:G100"/>
    <mergeCell ref="F59:F64"/>
    <mergeCell ref="I77:I82"/>
    <mergeCell ref="J77:J82"/>
    <mergeCell ref="I66:I68"/>
    <mergeCell ref="J66:J68"/>
    <mergeCell ref="K66:K68"/>
    <mergeCell ref="I59:I64"/>
    <mergeCell ref="H66:H68"/>
    <mergeCell ref="C84:C86"/>
    <mergeCell ref="C66:C68"/>
    <mergeCell ref="E66:E68"/>
    <mergeCell ref="F66:F68"/>
    <mergeCell ref="C23:C28"/>
    <mergeCell ref="L30:L32"/>
    <mergeCell ref="K23:K28"/>
    <mergeCell ref="F95:F100"/>
    <mergeCell ref="F113:F118"/>
    <mergeCell ref="K95:K100"/>
    <mergeCell ref="T19:T21"/>
    <mergeCell ref="D102:D104"/>
    <mergeCell ref="D84:D86"/>
    <mergeCell ref="K102:K104"/>
    <mergeCell ref="D23:D28"/>
    <mergeCell ref="E23:E28"/>
    <mergeCell ref="D95:D100"/>
    <mergeCell ref="E95:E100"/>
    <mergeCell ref="D77:D82"/>
    <mergeCell ref="E77:E82"/>
    <mergeCell ref="G77:G82"/>
    <mergeCell ref="D59:D64"/>
    <mergeCell ref="T37:T39"/>
    <mergeCell ref="H48:H50"/>
    <mergeCell ref="R30:R32"/>
    <mergeCell ref="C33:T33"/>
    <mergeCell ref="L41:L46"/>
    <mergeCell ref="M41:M46"/>
    <mergeCell ref="K41:K46"/>
    <mergeCell ref="K48:K50"/>
    <mergeCell ref="E30:E32"/>
    <mergeCell ref="D30:D32"/>
    <mergeCell ref="D48:D50"/>
    <mergeCell ref="C30:C32"/>
    <mergeCell ref="F30:F32"/>
    <mergeCell ref="J30:J32"/>
    <mergeCell ref="E48:E50"/>
    <mergeCell ref="D41:D46"/>
    <mergeCell ref="E41:E46"/>
    <mergeCell ref="F48:F50"/>
    <mergeCell ref="F41:F46"/>
    <mergeCell ref="I48:I50"/>
    <mergeCell ref="J48:J50"/>
    <mergeCell ref="H30:H32"/>
    <mergeCell ref="I30:I32"/>
    <mergeCell ref="G41:G46"/>
    <mergeCell ref="C41:C46"/>
    <mergeCell ref="C48:C50"/>
    <mergeCell ref="R77:R82"/>
    <mergeCell ref="C77:C82"/>
    <mergeCell ref="R59:R64"/>
    <mergeCell ref="P59:P64"/>
    <mergeCell ref="G59:G64"/>
    <mergeCell ref="L66:L68"/>
    <mergeCell ref="F77:F82"/>
    <mergeCell ref="C69:T69"/>
    <mergeCell ref="P77:P82"/>
    <mergeCell ref="O73:O75"/>
    <mergeCell ref="S73:S75"/>
    <mergeCell ref="M48:M50"/>
    <mergeCell ref="D66:D68"/>
    <mergeCell ref="F55:F57"/>
    <mergeCell ref="O55:O57"/>
    <mergeCell ref="N59:N64"/>
    <mergeCell ref="J59:J64"/>
    <mergeCell ref="K59:K64"/>
    <mergeCell ref="L59:L64"/>
    <mergeCell ref="M59:M64"/>
    <mergeCell ref="E59:E64"/>
    <mergeCell ref="C51:T51"/>
    <mergeCell ref="R66:R68"/>
    <mergeCell ref="N66:N68"/>
    <mergeCell ref="S55:S57"/>
    <mergeCell ref="L48:L50"/>
    <mergeCell ref="L77:L82"/>
    <mergeCell ref="M77:M82"/>
    <mergeCell ref="M66:M68"/>
    <mergeCell ref="C120:C122"/>
    <mergeCell ref="D120:D122"/>
    <mergeCell ref="L113:L118"/>
    <mergeCell ref="I113:I118"/>
    <mergeCell ref="J113:J118"/>
    <mergeCell ref="K113:K118"/>
    <mergeCell ref="E120:E122"/>
    <mergeCell ref="M120:M122"/>
    <mergeCell ref="H120:H122"/>
    <mergeCell ref="I120:I122"/>
    <mergeCell ref="J120:J122"/>
    <mergeCell ref="K120:K122"/>
    <mergeCell ref="L120:L122"/>
    <mergeCell ref="F73:F75"/>
    <mergeCell ref="F91:F93"/>
    <mergeCell ref="S120:S122"/>
    <mergeCell ref="H84:H86"/>
    <mergeCell ref="I84:I86"/>
    <mergeCell ref="J84:J86"/>
    <mergeCell ref="G113:G118"/>
    <mergeCell ref="C113:C118"/>
    <mergeCell ref="E113:E118"/>
    <mergeCell ref="C102:C104"/>
    <mergeCell ref="N113:N118"/>
    <mergeCell ref="N120:N122"/>
    <mergeCell ref="P120:P122"/>
    <mergeCell ref="M113:M118"/>
    <mergeCell ref="F120:F122"/>
    <mergeCell ref="I102:I104"/>
    <mergeCell ref="L102:L104"/>
    <mergeCell ref="P102:P104"/>
    <mergeCell ref="N102:N104"/>
    <mergeCell ref="J102:J104"/>
    <mergeCell ref="D113:D118"/>
    <mergeCell ref="R95:R100"/>
    <mergeCell ref="J95:J100"/>
    <mergeCell ref="R102:R104"/>
    <mergeCell ref="R120:R122"/>
    <mergeCell ref="Q120:Q122"/>
    <mergeCell ref="S19:S21"/>
    <mergeCell ref="F37:F39"/>
    <mergeCell ref="O37:O39"/>
    <mergeCell ref="S37:S39"/>
    <mergeCell ref="S30:S32"/>
    <mergeCell ref="S48:S50"/>
    <mergeCell ref="Q30:Q32"/>
    <mergeCell ref="P41:P46"/>
    <mergeCell ref="R41:R46"/>
    <mergeCell ref="P48:P50"/>
    <mergeCell ref="Q48:Q50"/>
    <mergeCell ref="I23:I28"/>
    <mergeCell ref="J23:J28"/>
    <mergeCell ref="G23:G28"/>
    <mergeCell ref="F23:F28"/>
    <mergeCell ref="M30:M32"/>
    <mergeCell ref="N48:N50"/>
    <mergeCell ref="P23:P28"/>
    <mergeCell ref="I41:I46"/>
    <mergeCell ref="J41:J46"/>
    <mergeCell ref="K30:K32"/>
    <mergeCell ref="N23:N28"/>
    <mergeCell ref="N41:N46"/>
    <mergeCell ref="P30:P32"/>
    <mergeCell ref="F19:F21"/>
    <mergeCell ref="O19:O21"/>
    <mergeCell ref="R48:R50"/>
    <mergeCell ref="N30:N32"/>
    <mergeCell ref="L23:L28"/>
    <mergeCell ref="R23:R28"/>
    <mergeCell ref="M23:M28"/>
    <mergeCell ref="F131:F136"/>
    <mergeCell ref="C138:C140"/>
    <mergeCell ref="D138:D140"/>
    <mergeCell ref="E138:E140"/>
    <mergeCell ref="F138:F140"/>
    <mergeCell ref="N138:N140"/>
    <mergeCell ref="F127:F129"/>
    <mergeCell ref="O127:O129"/>
    <mergeCell ref="P113:P118"/>
    <mergeCell ref="R113:R118"/>
    <mergeCell ref="R84:R86"/>
    <mergeCell ref="Q102:Q104"/>
    <mergeCell ref="M95:M100"/>
    <mergeCell ref="P95:P100"/>
    <mergeCell ref="N95:N100"/>
    <mergeCell ref="N77:N82"/>
    <mergeCell ref="P84:P86"/>
    <mergeCell ref="O91:O93"/>
    <mergeCell ref="S91:S93"/>
    <mergeCell ref="F109:F111"/>
    <mergeCell ref="O109:O111"/>
    <mergeCell ref="S109:S111"/>
    <mergeCell ref="S66:S68"/>
    <mergeCell ref="S84:S86"/>
    <mergeCell ref="S102:S104"/>
    <mergeCell ref="Q66:Q68"/>
    <mergeCell ref="Q84:Q86"/>
    <mergeCell ref="H102:H104"/>
    <mergeCell ref="L84:L86"/>
    <mergeCell ref="P66:P68"/>
    <mergeCell ref="N84:N86"/>
    <mergeCell ref="C87:T87"/>
    <mergeCell ref="C105:T105"/>
    <mergeCell ref="L95:L100"/>
    <mergeCell ref="I95:I100"/>
    <mergeCell ref="C95:C100"/>
    <mergeCell ref="E84:E86"/>
    <mergeCell ref="F84:F86"/>
    <mergeCell ref="M84:M86"/>
    <mergeCell ref="K77:K82"/>
    <mergeCell ref="K84:K86"/>
    <mergeCell ref="B8:T8"/>
    <mergeCell ref="G131:G136"/>
    <mergeCell ref="I131:I136"/>
    <mergeCell ref="H138:H140"/>
    <mergeCell ref="I138:I140"/>
    <mergeCell ref="J138:J140"/>
    <mergeCell ref="K138:K140"/>
    <mergeCell ref="J131:J136"/>
    <mergeCell ref="K131:K136"/>
    <mergeCell ref="L131:L136"/>
    <mergeCell ref="M131:M136"/>
    <mergeCell ref="L138:L140"/>
    <mergeCell ref="M138:M140"/>
    <mergeCell ref="P131:P136"/>
    <mergeCell ref="Q138:Q140"/>
    <mergeCell ref="R131:R136"/>
    <mergeCell ref="R138:R140"/>
    <mergeCell ref="P138:P140"/>
    <mergeCell ref="S138:S140"/>
    <mergeCell ref="N131:N136"/>
    <mergeCell ref="S127:S129"/>
    <mergeCell ref="C131:C136"/>
    <mergeCell ref="D131:D136"/>
    <mergeCell ref="E131:E136"/>
  </mergeCells>
  <phoneticPr fontId="0" type="noConversion"/>
  <pageMargins left="0.78740157480314965" right="0.78740157480314965" top="0.59055118110236227" bottom="0.59055118110236227" header="0.51181102362204722" footer="0.51181102362204722"/>
  <pageSetup paperSize="9" scale="41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621D4-D551-45BD-B99D-BE322540146C}">
  <dimension ref="B1:AF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" customWidth="1"/>
    <col min="2" max="2" width="28.5703125" style="1" customWidth="1"/>
    <col min="3" max="5" width="8.5703125" style="1" hidden="1" customWidth="1" outlineLevel="1"/>
    <col min="6" max="6" width="15.5703125" style="1" customWidth="1" collapsed="1"/>
    <col min="7" max="14" width="8.5703125" style="1" hidden="1" customWidth="1" outlineLevel="1"/>
    <col min="15" max="15" width="15.5703125" style="1" customWidth="1" collapsed="1"/>
    <col min="16" max="18" width="8.5703125" style="1" hidden="1" customWidth="1" outlineLevel="1"/>
    <col min="19" max="19" width="15.5703125" style="1" customWidth="1" collapsed="1"/>
    <col min="20" max="20" width="13.5703125" style="1" customWidth="1"/>
    <col min="21" max="25" width="9.140625" style="1"/>
    <col min="26" max="32" width="9.140625" style="11"/>
    <col min="33" max="16384" width="9.140625" style="1"/>
  </cols>
  <sheetData>
    <row r="1" spans="2:32" s="23" customFormat="1" x14ac:dyDescent="0.2">
      <c r="B1" s="23" t="s">
        <v>12</v>
      </c>
    </row>
    <row r="2" spans="2:32" s="23" customFormat="1" ht="15" customHeight="1" x14ac:dyDescent="0.2">
      <c r="B2" s="24" t="s">
        <v>51</v>
      </c>
      <c r="C2" s="24"/>
      <c r="D2" s="24"/>
      <c r="E2" s="24"/>
    </row>
    <row r="3" spans="2:32" s="23" customFormat="1" ht="15" customHeight="1" x14ac:dyDescent="0.2">
      <c r="B3" s="25" t="s">
        <v>45</v>
      </c>
      <c r="C3" s="24"/>
      <c r="D3" s="24"/>
      <c r="E3" s="24"/>
    </row>
    <row r="4" spans="2:32" s="23" customFormat="1" ht="15" customHeight="1" x14ac:dyDescent="0.2">
      <c r="B4" s="290" t="s">
        <v>69</v>
      </c>
      <c r="C4" s="24"/>
      <c r="D4" s="24"/>
      <c r="E4" s="24"/>
    </row>
    <row r="5" spans="2:32" ht="15" customHeight="1" x14ac:dyDescent="0.2">
      <c r="B5" s="9"/>
      <c r="C5" s="9"/>
      <c r="D5" s="9"/>
      <c r="E5" s="9"/>
    </row>
    <row r="6" spans="2:32" ht="15" customHeight="1" x14ac:dyDescent="0.2">
      <c r="B6" s="21" t="s">
        <v>57</v>
      </c>
      <c r="C6" s="9"/>
      <c r="D6" s="9"/>
      <c r="E6" s="9"/>
      <c r="O6" s="22" t="s">
        <v>50</v>
      </c>
    </row>
    <row r="7" spans="2:32" s="10" customFormat="1" ht="15" customHeight="1" x14ac:dyDescent="0.2">
      <c r="B7" s="17"/>
      <c r="C7" s="18"/>
      <c r="D7" s="18"/>
      <c r="E7" s="18"/>
      <c r="Z7" s="15"/>
      <c r="AA7" s="15"/>
      <c r="AB7" s="15"/>
      <c r="AC7" s="15"/>
      <c r="AD7" s="15"/>
      <c r="AE7" s="15"/>
      <c r="AF7" s="15"/>
    </row>
    <row r="8" spans="2:32" s="10" customFormat="1" ht="15" customHeight="1" x14ac:dyDescent="0.2">
      <c r="B8" s="339" t="s">
        <v>52</v>
      </c>
      <c r="C8" s="339"/>
      <c r="D8" s="339"/>
      <c r="E8" s="339"/>
      <c r="F8" s="339"/>
      <c r="G8" s="339"/>
      <c r="H8" s="339"/>
      <c r="I8" s="339"/>
      <c r="J8" s="339"/>
      <c r="K8" s="339"/>
      <c r="L8" s="339"/>
      <c r="M8" s="339"/>
      <c r="N8" s="339"/>
      <c r="O8" s="339"/>
      <c r="P8" s="339"/>
      <c r="Q8" s="339"/>
      <c r="R8" s="339"/>
      <c r="S8" s="339"/>
      <c r="T8" s="339"/>
      <c r="Z8" s="15"/>
      <c r="AA8" s="15"/>
      <c r="AB8" s="15"/>
      <c r="AC8" s="15"/>
      <c r="AD8" s="15"/>
      <c r="AE8" s="15"/>
      <c r="AF8" s="15"/>
    </row>
    <row r="9" spans="2:32" s="23" customFormat="1" ht="12.75" customHeight="1" x14ac:dyDescent="0.2">
      <c r="B9" s="26" t="s">
        <v>53</v>
      </c>
      <c r="C9" s="84"/>
      <c r="D9" s="84"/>
      <c r="E9" s="84"/>
      <c r="F9" s="85"/>
      <c r="G9" s="85"/>
      <c r="H9" s="85"/>
      <c r="I9" s="85"/>
      <c r="J9" s="85"/>
      <c r="K9" s="85"/>
      <c r="L9" s="85"/>
      <c r="M9" s="85"/>
      <c r="N9" s="85"/>
      <c r="O9" s="57"/>
      <c r="P9" s="85"/>
      <c r="Q9" s="85"/>
      <c r="R9" s="85"/>
      <c r="S9" s="85"/>
    </row>
    <row r="10" spans="2:32" s="23" customFormat="1" ht="12.75" customHeight="1" x14ac:dyDescent="0.2">
      <c r="B10" s="27" t="s">
        <v>54</v>
      </c>
      <c r="C10" s="86"/>
      <c r="D10" s="86"/>
      <c r="E10" s="86"/>
      <c r="F10" s="87"/>
      <c r="G10" s="87"/>
      <c r="H10" s="87"/>
      <c r="I10" s="87"/>
      <c r="J10" s="87"/>
      <c r="K10" s="87"/>
      <c r="L10" s="87"/>
      <c r="M10" s="87"/>
      <c r="N10" s="87"/>
      <c r="O10" s="57"/>
      <c r="P10" s="87"/>
      <c r="Q10" s="87"/>
      <c r="R10" s="87"/>
      <c r="S10" s="87"/>
    </row>
    <row r="11" spans="2:32" s="23" customFormat="1" ht="12.75" customHeight="1" x14ac:dyDescent="0.2">
      <c r="B11" s="28" t="s">
        <v>55</v>
      </c>
      <c r="C11" s="88"/>
      <c r="D11" s="88"/>
      <c r="E11" s="88"/>
      <c r="F11" s="89"/>
      <c r="G11" s="89"/>
      <c r="H11" s="89"/>
      <c r="I11" s="89"/>
      <c r="J11" s="89"/>
      <c r="K11" s="89"/>
      <c r="L11" s="89"/>
      <c r="M11" s="89"/>
      <c r="N11" s="89"/>
      <c r="O11" s="90"/>
      <c r="P11" s="89"/>
      <c r="Q11" s="89"/>
      <c r="R11" s="89"/>
      <c r="S11" s="89"/>
      <c r="T11" s="308"/>
    </row>
    <row r="12" spans="2:32" ht="12.75" customHeight="1" x14ac:dyDescent="0.2">
      <c r="B12" s="19"/>
      <c r="C12" s="13"/>
      <c r="D12" s="13"/>
      <c r="E12" s="13"/>
      <c r="F12" s="20"/>
      <c r="G12" s="20"/>
      <c r="H12" s="20"/>
      <c r="I12" s="20"/>
      <c r="J12" s="20"/>
      <c r="K12" s="20"/>
      <c r="L12" s="20"/>
      <c r="M12" s="20"/>
      <c r="N12" s="20"/>
      <c r="O12" s="10"/>
      <c r="P12" s="20"/>
      <c r="Q12" s="20"/>
      <c r="R12" s="20"/>
      <c r="S12" s="20"/>
      <c r="Z12" s="1"/>
      <c r="AA12" s="1"/>
      <c r="AB12" s="1"/>
      <c r="AC12" s="1"/>
      <c r="AD12" s="1"/>
      <c r="AE12" s="1"/>
      <c r="AF12" s="1"/>
    </row>
    <row r="13" spans="2:32" ht="12.75" customHeight="1" x14ac:dyDescent="0.2"/>
    <row r="14" spans="2:32" s="92" customFormat="1" ht="15" customHeight="1" x14ac:dyDescent="0.2">
      <c r="B14" s="29" t="s">
        <v>37</v>
      </c>
      <c r="C14" s="91"/>
      <c r="D14" s="91"/>
      <c r="E14" s="91"/>
      <c r="O14" s="93"/>
    </row>
    <row r="15" spans="2:32" s="92" customFormat="1" ht="15" customHeight="1" x14ac:dyDescent="0.2">
      <c r="B15" s="30">
        <v>3.8519999999999999E-2</v>
      </c>
      <c r="C15" s="91"/>
      <c r="D15" s="91"/>
      <c r="E15" s="91"/>
      <c r="O15" s="93"/>
    </row>
    <row r="16" spans="2:32" s="92" customFormat="1" ht="15" customHeight="1" x14ac:dyDescent="0.2">
      <c r="B16" s="31" t="s">
        <v>58</v>
      </c>
      <c r="C16" s="91"/>
      <c r="D16" s="91"/>
      <c r="E16" s="91"/>
      <c r="O16" s="93"/>
    </row>
    <row r="17" spans="2:20" ht="13.5" customHeight="1" x14ac:dyDescent="0.2">
      <c r="B17" s="7"/>
      <c r="C17" s="7"/>
      <c r="D17" s="7"/>
      <c r="E17" s="7"/>
      <c r="O17" s="4"/>
    </row>
    <row r="18" spans="2:20" ht="24" customHeight="1" x14ac:dyDescent="0.2">
      <c r="B18" s="287" t="s">
        <v>39</v>
      </c>
      <c r="C18" s="7"/>
      <c r="D18" s="7"/>
      <c r="E18" s="7"/>
      <c r="O18" s="4"/>
    </row>
    <row r="19" spans="2:20" s="23" customFormat="1" ht="15" customHeight="1" x14ac:dyDescent="0.2">
      <c r="B19" s="135" t="s">
        <v>61</v>
      </c>
      <c r="C19" s="95"/>
      <c r="D19" s="96"/>
      <c r="E19" s="96"/>
      <c r="F19" s="340" t="s">
        <v>25</v>
      </c>
      <c r="G19" s="81"/>
      <c r="H19" s="82"/>
      <c r="I19" s="82"/>
      <c r="J19" s="82"/>
      <c r="K19" s="82"/>
      <c r="L19" s="82"/>
      <c r="M19" s="82"/>
      <c r="N19" s="82"/>
      <c r="O19" s="340" t="s">
        <v>38</v>
      </c>
      <c r="P19" s="81"/>
      <c r="Q19" s="82"/>
      <c r="R19" s="82"/>
      <c r="S19" s="340" t="s">
        <v>27</v>
      </c>
      <c r="T19" s="343" t="s">
        <v>7</v>
      </c>
    </row>
    <row r="20" spans="2:20" s="23" customFormat="1" ht="15" customHeight="1" x14ac:dyDescent="0.2">
      <c r="B20" s="136" t="s">
        <v>29</v>
      </c>
      <c r="C20" s="97"/>
      <c r="D20" s="98"/>
      <c r="E20" s="98"/>
      <c r="F20" s="341"/>
      <c r="G20" s="83"/>
      <c r="O20" s="341"/>
      <c r="P20" s="83"/>
      <c r="S20" s="341"/>
      <c r="T20" s="344"/>
    </row>
    <row r="21" spans="2:20" s="100" customFormat="1" ht="15" customHeight="1" x14ac:dyDescent="0.2">
      <c r="B21" s="137" t="s">
        <v>57</v>
      </c>
      <c r="C21" s="32" t="s">
        <v>56</v>
      </c>
      <c r="D21" s="32" t="s">
        <v>14</v>
      </c>
      <c r="E21" s="32" t="s">
        <v>0</v>
      </c>
      <c r="F21" s="342"/>
      <c r="G21" s="33" t="s">
        <v>15</v>
      </c>
      <c r="H21" s="33" t="s">
        <v>16</v>
      </c>
      <c r="I21" s="99" t="s">
        <v>6</v>
      </c>
      <c r="J21" s="33" t="s">
        <v>5</v>
      </c>
      <c r="K21" s="33" t="s">
        <v>1</v>
      </c>
      <c r="L21" s="33" t="s">
        <v>23</v>
      </c>
      <c r="M21" s="34" t="s">
        <v>24</v>
      </c>
      <c r="N21" s="33" t="s">
        <v>47</v>
      </c>
      <c r="O21" s="342"/>
      <c r="P21" s="33" t="s">
        <v>4</v>
      </c>
      <c r="Q21" s="33" t="s">
        <v>2</v>
      </c>
      <c r="R21" s="33" t="s">
        <v>17</v>
      </c>
      <c r="S21" s="342"/>
      <c r="T21" s="345"/>
    </row>
    <row r="22" spans="2:20" s="23" customFormat="1" ht="12.75" customHeight="1" x14ac:dyDescent="0.2">
      <c r="B22" s="138" t="s">
        <v>66</v>
      </c>
      <c r="C22" s="101"/>
      <c r="D22" s="101"/>
      <c r="E22" s="101"/>
      <c r="F22" s="39"/>
      <c r="G22" s="102"/>
      <c r="H22" s="103"/>
      <c r="I22" s="103"/>
      <c r="J22" s="103"/>
      <c r="K22" s="103"/>
      <c r="L22" s="103"/>
      <c r="M22" s="104"/>
      <c r="N22" s="102"/>
      <c r="O22" s="38"/>
      <c r="P22" s="103"/>
      <c r="Q22" s="102"/>
      <c r="R22" s="35"/>
      <c r="S22" s="35"/>
      <c r="T22" s="36"/>
    </row>
    <row r="23" spans="2:20" s="23" customFormat="1" ht="12.75" customHeight="1" x14ac:dyDescent="0.2">
      <c r="B23" s="147" t="s">
        <v>22</v>
      </c>
      <c r="C23" s="337">
        <f>ROUND(B15*C171,6)</f>
        <v>0.30749100000000001</v>
      </c>
      <c r="D23" s="337">
        <f>ROUND(B15*C172,6)</f>
        <v>4.4595999999999997E-2</v>
      </c>
      <c r="E23" s="337">
        <f>C173</f>
        <v>7.9459999999999999E-3</v>
      </c>
      <c r="F23" s="346">
        <f>SUM(C23:E28)</f>
        <v>0.36003300000000005</v>
      </c>
      <c r="G23" s="348" t="s">
        <v>26</v>
      </c>
      <c r="H23" s="105">
        <f t="shared" ref="H23:H28" si="0">C178</f>
        <v>0</v>
      </c>
      <c r="I23" s="337">
        <f>ROUND(B15*C184,6)</f>
        <v>0.128966</v>
      </c>
      <c r="J23" s="337">
        <f>C185</f>
        <v>1.186E-3</v>
      </c>
      <c r="K23" s="337">
        <f>C186</f>
        <v>1.4455000000000001E-2</v>
      </c>
      <c r="L23" s="348" t="s">
        <v>26</v>
      </c>
      <c r="M23" s="350" t="s">
        <v>26</v>
      </c>
      <c r="N23" s="348" t="s">
        <v>26</v>
      </c>
      <c r="O23" s="38">
        <f>H23+I23+J23+K23</f>
        <v>0.14460699999999999</v>
      </c>
      <c r="P23" s="337">
        <f>C192</f>
        <v>1.2695E-2</v>
      </c>
      <c r="Q23" s="37">
        <f t="shared" ref="Q23:Q28" si="1">C193</f>
        <v>0</v>
      </c>
      <c r="R23" s="337">
        <f>C199</f>
        <v>4.6379999999999998E-3</v>
      </c>
      <c r="S23" s="39">
        <f>+P23+Q23+R23</f>
        <v>1.7333000000000001E-2</v>
      </c>
      <c r="T23" s="40">
        <f>F23+O23+S23</f>
        <v>0.52197300000000002</v>
      </c>
    </row>
    <row r="24" spans="2:20" s="23" customFormat="1" ht="12.75" customHeight="1" x14ac:dyDescent="0.2">
      <c r="B24" s="147" t="s">
        <v>46</v>
      </c>
      <c r="C24" s="337"/>
      <c r="D24" s="337"/>
      <c r="E24" s="337"/>
      <c r="F24" s="346"/>
      <c r="G24" s="348"/>
      <c r="H24" s="105">
        <f t="shared" si="0"/>
        <v>9.4791000000000014E-2</v>
      </c>
      <c r="I24" s="337"/>
      <c r="J24" s="337"/>
      <c r="K24" s="337"/>
      <c r="L24" s="348"/>
      <c r="M24" s="350"/>
      <c r="N24" s="348"/>
      <c r="O24" s="38">
        <f>H24+I23+J23+K23</f>
        <v>0.239398</v>
      </c>
      <c r="P24" s="337"/>
      <c r="Q24" s="37">
        <f t="shared" si="1"/>
        <v>4.6199999999999998E-2</v>
      </c>
      <c r="R24" s="337"/>
      <c r="S24" s="39">
        <f>+P23+Q24+R23</f>
        <v>6.3532999999999992E-2</v>
      </c>
      <c r="T24" s="40">
        <f>F23+O24+S24</f>
        <v>0.662964</v>
      </c>
    </row>
    <row r="25" spans="2:20" s="23" customFormat="1" ht="12.75" customHeight="1" x14ac:dyDescent="0.2">
      <c r="B25" s="147" t="s">
        <v>8</v>
      </c>
      <c r="C25" s="337"/>
      <c r="D25" s="337"/>
      <c r="E25" s="337"/>
      <c r="F25" s="346"/>
      <c r="G25" s="348"/>
      <c r="H25" s="105">
        <f t="shared" si="0"/>
        <v>8.6760000000000004E-2</v>
      </c>
      <c r="I25" s="337"/>
      <c r="J25" s="337"/>
      <c r="K25" s="337"/>
      <c r="L25" s="348"/>
      <c r="M25" s="350"/>
      <c r="N25" s="348"/>
      <c r="O25" s="38">
        <f>H25+I23+J23+K23</f>
        <v>0.23136699999999999</v>
      </c>
      <c r="P25" s="337"/>
      <c r="Q25" s="37">
        <f t="shared" si="1"/>
        <v>2.7300000000000001E-2</v>
      </c>
      <c r="R25" s="337"/>
      <c r="S25" s="39">
        <f>+P23+Q25+R23</f>
        <v>4.4633000000000006E-2</v>
      </c>
      <c r="T25" s="40">
        <f>F23+O25+S25</f>
        <v>0.63603300000000007</v>
      </c>
    </row>
    <row r="26" spans="2:20" s="23" customFormat="1" ht="12.75" customHeight="1" x14ac:dyDescent="0.2">
      <c r="B26" s="147" t="s">
        <v>9</v>
      </c>
      <c r="C26" s="337"/>
      <c r="D26" s="337"/>
      <c r="E26" s="337"/>
      <c r="F26" s="346"/>
      <c r="G26" s="348"/>
      <c r="H26" s="105">
        <f t="shared" si="0"/>
        <v>8.7125000000000008E-2</v>
      </c>
      <c r="I26" s="337"/>
      <c r="J26" s="337"/>
      <c r="K26" s="337"/>
      <c r="L26" s="348"/>
      <c r="M26" s="350"/>
      <c r="N26" s="348"/>
      <c r="O26" s="38">
        <f>H26+I23+J23+K23</f>
        <v>0.23173199999999999</v>
      </c>
      <c r="P26" s="337"/>
      <c r="Q26" s="37">
        <f t="shared" si="1"/>
        <v>2.2100000000000002E-2</v>
      </c>
      <c r="R26" s="337"/>
      <c r="S26" s="39">
        <f>+P23+Q26+R23</f>
        <v>3.9432999999999996E-2</v>
      </c>
      <c r="T26" s="40">
        <f>F23+O26+S26</f>
        <v>0.63119800000000015</v>
      </c>
    </row>
    <row r="27" spans="2:20" s="23" customFormat="1" ht="12.75" customHeight="1" x14ac:dyDescent="0.2">
      <c r="B27" s="147" t="s">
        <v>10</v>
      </c>
      <c r="C27" s="337"/>
      <c r="D27" s="337"/>
      <c r="E27" s="337"/>
      <c r="F27" s="346"/>
      <c r="G27" s="348"/>
      <c r="H27" s="105">
        <f t="shared" si="0"/>
        <v>6.5099999999999991E-2</v>
      </c>
      <c r="I27" s="337"/>
      <c r="J27" s="337"/>
      <c r="K27" s="337"/>
      <c r="L27" s="348"/>
      <c r="M27" s="350"/>
      <c r="N27" s="348"/>
      <c r="O27" s="38">
        <f>H27+I23+J23+K23</f>
        <v>0.20970699999999998</v>
      </c>
      <c r="P27" s="337"/>
      <c r="Q27" s="37">
        <f t="shared" si="1"/>
        <v>1.5800000000000002E-2</v>
      </c>
      <c r="R27" s="337"/>
      <c r="S27" s="39">
        <f>+P23+Q27+R23</f>
        <v>3.3132999999999996E-2</v>
      </c>
      <c r="T27" s="40">
        <f>F23+O27+S27</f>
        <v>0.60287299999999999</v>
      </c>
    </row>
    <row r="28" spans="2:20" s="23" customFormat="1" ht="12.75" customHeight="1" x14ac:dyDescent="0.2">
      <c r="B28" s="147" t="s">
        <v>11</v>
      </c>
      <c r="C28" s="338"/>
      <c r="D28" s="338"/>
      <c r="E28" s="338"/>
      <c r="F28" s="347"/>
      <c r="G28" s="349"/>
      <c r="H28" s="105">
        <f t="shared" si="0"/>
        <v>3.2975999999999998E-2</v>
      </c>
      <c r="I28" s="338"/>
      <c r="J28" s="338"/>
      <c r="K28" s="338"/>
      <c r="L28" s="349"/>
      <c r="M28" s="351"/>
      <c r="N28" s="349"/>
      <c r="O28" s="38">
        <f>H28+I23+J23+K23</f>
        <v>0.17758299999999999</v>
      </c>
      <c r="P28" s="338"/>
      <c r="Q28" s="41">
        <f t="shared" si="1"/>
        <v>6.6E-3</v>
      </c>
      <c r="R28" s="338"/>
      <c r="S28" s="39">
        <f>+P23+Q28+R23</f>
        <v>2.3932999999999999E-2</v>
      </c>
      <c r="T28" s="40">
        <f>F23+O28+S28</f>
        <v>0.56154900000000008</v>
      </c>
    </row>
    <row r="29" spans="2:20" s="23" customFormat="1" x14ac:dyDescent="0.2">
      <c r="B29" s="140" t="s">
        <v>28</v>
      </c>
      <c r="C29" s="42"/>
      <c r="D29" s="43"/>
      <c r="E29" s="44"/>
      <c r="F29" s="45"/>
      <c r="G29" s="44"/>
      <c r="H29" s="43"/>
      <c r="I29" s="42"/>
      <c r="J29" s="42"/>
      <c r="K29" s="43"/>
      <c r="L29" s="42"/>
      <c r="M29" s="43"/>
      <c r="N29" s="42"/>
      <c r="O29" s="45"/>
      <c r="P29" s="43"/>
      <c r="Q29" s="44"/>
      <c r="R29" s="44"/>
      <c r="S29" s="44"/>
      <c r="T29" s="46"/>
    </row>
    <row r="30" spans="2:20" s="23" customFormat="1" x14ac:dyDescent="0.2">
      <c r="B30" s="148" t="s">
        <v>20</v>
      </c>
      <c r="C30" s="348" t="s">
        <v>26</v>
      </c>
      <c r="D30" s="348" t="s">
        <v>26</v>
      </c>
      <c r="E30" s="356">
        <f>D173</f>
        <v>63.36</v>
      </c>
      <c r="F30" s="354">
        <f>SUM(C30:E32)</f>
        <v>63.36</v>
      </c>
      <c r="G30" s="47">
        <f>C175</f>
        <v>77.95</v>
      </c>
      <c r="H30" s="348" t="s">
        <v>26</v>
      </c>
      <c r="I30" s="348" t="s">
        <v>26</v>
      </c>
      <c r="J30" s="348" t="s">
        <v>26</v>
      </c>
      <c r="K30" s="348" t="s">
        <v>26</v>
      </c>
      <c r="L30" s="356">
        <f>C187</f>
        <v>-0.03</v>
      </c>
      <c r="M30" s="358">
        <f>C188</f>
        <v>0.08</v>
      </c>
      <c r="N30" s="356">
        <f>C189</f>
        <v>0</v>
      </c>
      <c r="O30" s="49">
        <f>G30+L30+M30+N30</f>
        <v>78</v>
      </c>
      <c r="P30" s="348" t="s">
        <v>26</v>
      </c>
      <c r="Q30" s="356">
        <f>D193</f>
        <v>-26.13</v>
      </c>
      <c r="R30" s="348" t="s">
        <v>26</v>
      </c>
      <c r="S30" s="354">
        <f>Q30</f>
        <v>-26.13</v>
      </c>
      <c r="T30" s="50">
        <f>F30+O30+S30</f>
        <v>115.23000000000002</v>
      </c>
    </row>
    <row r="31" spans="2:20" s="23" customFormat="1" x14ac:dyDescent="0.2">
      <c r="B31" s="141" t="s">
        <v>18</v>
      </c>
      <c r="C31" s="337"/>
      <c r="D31" s="337"/>
      <c r="E31" s="356"/>
      <c r="F31" s="354"/>
      <c r="G31" s="47">
        <f>C176</f>
        <v>537.88</v>
      </c>
      <c r="H31" s="337"/>
      <c r="I31" s="337"/>
      <c r="J31" s="337"/>
      <c r="K31" s="337"/>
      <c r="L31" s="356"/>
      <c r="M31" s="358"/>
      <c r="N31" s="356"/>
      <c r="O31" s="149">
        <f>G31+L30+M30+N30</f>
        <v>537.93000000000006</v>
      </c>
      <c r="P31" s="337"/>
      <c r="Q31" s="356"/>
      <c r="R31" s="337"/>
      <c r="S31" s="354"/>
      <c r="T31" s="151">
        <f>F30+O31+S30</f>
        <v>575.16000000000008</v>
      </c>
    </row>
    <row r="32" spans="2:20" s="23" customFormat="1" x14ac:dyDescent="0.2">
      <c r="B32" s="142" t="s">
        <v>19</v>
      </c>
      <c r="C32" s="338"/>
      <c r="D32" s="338"/>
      <c r="E32" s="357"/>
      <c r="F32" s="355"/>
      <c r="G32" s="51">
        <f>C177</f>
        <v>1137.8000000000002</v>
      </c>
      <c r="H32" s="338"/>
      <c r="I32" s="338"/>
      <c r="J32" s="338"/>
      <c r="K32" s="338"/>
      <c r="L32" s="357"/>
      <c r="M32" s="359"/>
      <c r="N32" s="357"/>
      <c r="O32" s="150">
        <f>G32+L30+M30+N30</f>
        <v>1137.8500000000001</v>
      </c>
      <c r="P32" s="338"/>
      <c r="Q32" s="357"/>
      <c r="R32" s="338"/>
      <c r="S32" s="355"/>
      <c r="T32" s="152">
        <f>F30+O32+S30</f>
        <v>1175.08</v>
      </c>
    </row>
    <row r="33" spans="2:20" s="23" customFormat="1" ht="25.5" customHeight="1" x14ac:dyDescent="0.2">
      <c r="B33" s="143" t="s">
        <v>31</v>
      </c>
      <c r="C33" s="362" t="s">
        <v>32</v>
      </c>
      <c r="D33" s="363"/>
      <c r="E33" s="363"/>
      <c r="F33" s="363"/>
      <c r="G33" s="363"/>
      <c r="H33" s="363"/>
      <c r="I33" s="363"/>
      <c r="J33" s="363"/>
      <c r="K33" s="363"/>
      <c r="L33" s="363"/>
      <c r="M33" s="363"/>
      <c r="N33" s="363"/>
      <c r="O33" s="363"/>
      <c r="P33" s="363"/>
      <c r="Q33" s="363"/>
      <c r="R33" s="363"/>
      <c r="S33" s="363"/>
      <c r="T33" s="364"/>
    </row>
    <row r="34" spans="2:20" s="57" customFormat="1" x14ac:dyDescent="0.2">
      <c r="B34" s="53" t="s">
        <v>21</v>
      </c>
      <c r="C34" s="54"/>
      <c r="D34" s="54"/>
      <c r="E34" s="54"/>
      <c r="F34" s="55"/>
      <c r="G34" s="54"/>
      <c r="H34" s="54"/>
      <c r="I34" s="54"/>
      <c r="J34" s="54"/>
      <c r="K34" s="54"/>
      <c r="L34" s="54"/>
      <c r="M34" s="54"/>
      <c r="N34" s="54"/>
      <c r="O34" s="56"/>
      <c r="P34" s="54"/>
      <c r="Q34" s="54"/>
    </row>
    <row r="35" spans="2:20" x14ac:dyDescent="0.2"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  <row r="36" spans="2:20" ht="24" customHeight="1" x14ac:dyDescent="0.2">
      <c r="B36" s="287" t="s">
        <v>40</v>
      </c>
      <c r="C36" s="8"/>
      <c r="D36" s="8"/>
      <c r="E36" s="8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</row>
    <row r="37" spans="2:20" s="23" customFormat="1" ht="15" customHeight="1" x14ac:dyDescent="0.2">
      <c r="B37" s="135" t="s">
        <v>61</v>
      </c>
      <c r="C37" s="114"/>
      <c r="D37" s="115"/>
      <c r="E37" s="115"/>
      <c r="F37" s="340" t="s">
        <v>25</v>
      </c>
      <c r="G37" s="118"/>
      <c r="H37" s="119"/>
      <c r="I37" s="119"/>
      <c r="J37" s="119"/>
      <c r="K37" s="119"/>
      <c r="L37" s="119"/>
      <c r="M37" s="119"/>
      <c r="N37" s="119"/>
      <c r="O37" s="340" t="s">
        <v>38</v>
      </c>
      <c r="P37" s="118"/>
      <c r="Q37" s="119"/>
      <c r="R37" s="119"/>
      <c r="S37" s="340" t="s">
        <v>27</v>
      </c>
      <c r="T37" s="343" t="s">
        <v>7</v>
      </c>
    </row>
    <row r="38" spans="2:20" s="23" customFormat="1" ht="15" customHeight="1" x14ac:dyDescent="0.2">
      <c r="B38" s="136" t="s">
        <v>30</v>
      </c>
      <c r="C38" s="116"/>
      <c r="D38" s="117"/>
      <c r="E38" s="117"/>
      <c r="F38" s="341"/>
      <c r="G38" s="120"/>
      <c r="H38" s="121"/>
      <c r="I38" s="121"/>
      <c r="J38" s="121"/>
      <c r="K38" s="121"/>
      <c r="L38" s="121"/>
      <c r="M38" s="121"/>
      <c r="N38" s="121"/>
      <c r="O38" s="341"/>
      <c r="P38" s="120"/>
      <c r="Q38" s="121"/>
      <c r="R38" s="121"/>
      <c r="S38" s="341"/>
      <c r="T38" s="344"/>
    </row>
    <row r="39" spans="2:20" s="23" customFormat="1" ht="15" customHeight="1" x14ac:dyDescent="0.2">
      <c r="B39" s="137" t="s">
        <v>57</v>
      </c>
      <c r="C39" s="32" t="s">
        <v>56</v>
      </c>
      <c r="D39" s="32" t="s">
        <v>14</v>
      </c>
      <c r="E39" s="32" t="s">
        <v>0</v>
      </c>
      <c r="F39" s="342"/>
      <c r="G39" s="58" t="s">
        <v>15</v>
      </c>
      <c r="H39" s="58" t="s">
        <v>16</v>
      </c>
      <c r="I39" s="58" t="s">
        <v>6</v>
      </c>
      <c r="J39" s="58" t="s">
        <v>5</v>
      </c>
      <c r="K39" s="58" t="s">
        <v>1</v>
      </c>
      <c r="L39" s="33" t="s">
        <v>23</v>
      </c>
      <c r="M39" s="34" t="s">
        <v>24</v>
      </c>
      <c r="N39" s="33" t="s">
        <v>47</v>
      </c>
      <c r="O39" s="342"/>
      <c r="P39" s="58" t="s">
        <v>4</v>
      </c>
      <c r="Q39" s="59" t="s">
        <v>2</v>
      </c>
      <c r="R39" s="58" t="s">
        <v>17</v>
      </c>
      <c r="S39" s="342"/>
      <c r="T39" s="345"/>
    </row>
    <row r="40" spans="2:20" s="23" customFormat="1" x14ac:dyDescent="0.2">
      <c r="B40" s="138" t="s">
        <v>66</v>
      </c>
      <c r="C40" s="112"/>
      <c r="D40" s="113"/>
      <c r="E40" s="113"/>
      <c r="F40" s="108"/>
      <c r="G40" s="113"/>
      <c r="H40" s="112"/>
      <c r="I40" s="113"/>
      <c r="J40" s="113"/>
      <c r="K40" s="113"/>
      <c r="L40" s="113"/>
      <c r="M40" s="113"/>
      <c r="N40" s="113"/>
      <c r="O40" s="62"/>
      <c r="P40" s="112"/>
      <c r="Q40" s="113"/>
      <c r="R40" s="35"/>
      <c r="S40" s="35"/>
      <c r="T40" s="60"/>
    </row>
    <row r="41" spans="2:20" s="23" customFormat="1" x14ac:dyDescent="0.2">
      <c r="B41" s="147" t="s">
        <v>22</v>
      </c>
      <c r="C41" s="337">
        <f>ROUND(B15*C171,6)</f>
        <v>0.30749100000000001</v>
      </c>
      <c r="D41" s="337">
        <f>ROUND(B15*C172,6)</f>
        <v>4.4595999999999997E-2</v>
      </c>
      <c r="E41" s="337">
        <f>C173</f>
        <v>7.9459999999999999E-3</v>
      </c>
      <c r="F41" s="352">
        <f>SUM(C41:E46)</f>
        <v>0.36003300000000005</v>
      </c>
      <c r="G41" s="348" t="s">
        <v>26</v>
      </c>
      <c r="H41" s="61">
        <f t="shared" ref="H41:H46" si="2">D178</f>
        <v>0</v>
      </c>
      <c r="I41" s="337">
        <f>ROUND(B15*D184,6)</f>
        <v>0.128966</v>
      </c>
      <c r="J41" s="337">
        <f>C185</f>
        <v>1.186E-3</v>
      </c>
      <c r="K41" s="337">
        <f>C186</f>
        <v>1.4455000000000001E-2</v>
      </c>
      <c r="L41" s="348" t="s">
        <v>26</v>
      </c>
      <c r="M41" s="348" t="s">
        <v>26</v>
      </c>
      <c r="N41" s="348" t="s">
        <v>26</v>
      </c>
      <c r="O41" s="62">
        <f>H41+I41+J41+K41</f>
        <v>0.14460699999999999</v>
      </c>
      <c r="P41" s="360">
        <f>C192</f>
        <v>1.2695E-2</v>
      </c>
      <c r="Q41" s="63">
        <f t="shared" ref="Q41:Q46" si="3">C193</f>
        <v>0</v>
      </c>
      <c r="R41" s="337">
        <f>C199</f>
        <v>4.6379999999999998E-3</v>
      </c>
      <c r="S41" s="39">
        <f>+P41+Q41+R41</f>
        <v>1.7333000000000001E-2</v>
      </c>
      <c r="T41" s="64">
        <f>F41+O41+S41</f>
        <v>0.52197300000000002</v>
      </c>
    </row>
    <row r="42" spans="2:20" s="23" customFormat="1" x14ac:dyDescent="0.2">
      <c r="B42" s="147" t="s">
        <v>46</v>
      </c>
      <c r="C42" s="337"/>
      <c r="D42" s="337"/>
      <c r="E42" s="337"/>
      <c r="F42" s="352"/>
      <c r="G42" s="348"/>
      <c r="H42" s="61">
        <f t="shared" si="2"/>
        <v>6.9823999999999997E-2</v>
      </c>
      <c r="I42" s="337"/>
      <c r="J42" s="337"/>
      <c r="K42" s="337"/>
      <c r="L42" s="348"/>
      <c r="M42" s="348"/>
      <c r="N42" s="348"/>
      <c r="O42" s="62">
        <f>H42+I41+J41+K41</f>
        <v>0.21443099999999998</v>
      </c>
      <c r="P42" s="360"/>
      <c r="Q42" s="63">
        <f t="shared" si="3"/>
        <v>4.6199999999999998E-2</v>
      </c>
      <c r="R42" s="337"/>
      <c r="S42" s="39">
        <f>+P41+Q42+R41</f>
        <v>6.3532999999999992E-2</v>
      </c>
      <c r="T42" s="64">
        <f>F41+O42+S42</f>
        <v>0.63799700000000004</v>
      </c>
    </row>
    <row r="43" spans="2:20" s="23" customFormat="1" x14ac:dyDescent="0.2">
      <c r="B43" s="147" t="s">
        <v>8</v>
      </c>
      <c r="C43" s="337"/>
      <c r="D43" s="337"/>
      <c r="E43" s="337"/>
      <c r="F43" s="352"/>
      <c r="G43" s="348"/>
      <c r="H43" s="61">
        <f t="shared" si="2"/>
        <v>6.3909000000000007E-2</v>
      </c>
      <c r="I43" s="337"/>
      <c r="J43" s="337"/>
      <c r="K43" s="337"/>
      <c r="L43" s="348"/>
      <c r="M43" s="348"/>
      <c r="N43" s="348"/>
      <c r="O43" s="62">
        <f>H43+I41+J41+K41</f>
        <v>0.20851600000000001</v>
      </c>
      <c r="P43" s="360"/>
      <c r="Q43" s="63">
        <f t="shared" si="3"/>
        <v>2.7300000000000001E-2</v>
      </c>
      <c r="R43" s="337"/>
      <c r="S43" s="39">
        <f>+P41+Q43+R41</f>
        <v>4.4633000000000006E-2</v>
      </c>
      <c r="T43" s="64">
        <f>F41+O43+S43</f>
        <v>0.61318200000000012</v>
      </c>
    </row>
    <row r="44" spans="2:20" s="23" customFormat="1" x14ac:dyDescent="0.2">
      <c r="B44" s="147" t="s">
        <v>9</v>
      </c>
      <c r="C44" s="337"/>
      <c r="D44" s="337"/>
      <c r="E44" s="337"/>
      <c r="F44" s="352"/>
      <c r="G44" s="348"/>
      <c r="H44" s="61">
        <f t="shared" si="2"/>
        <v>6.4177999999999999E-2</v>
      </c>
      <c r="I44" s="337"/>
      <c r="J44" s="337"/>
      <c r="K44" s="337"/>
      <c r="L44" s="348"/>
      <c r="M44" s="348"/>
      <c r="N44" s="348"/>
      <c r="O44" s="62">
        <f>H44+I41+J41+K41</f>
        <v>0.20878499999999997</v>
      </c>
      <c r="P44" s="360"/>
      <c r="Q44" s="63">
        <f t="shared" si="3"/>
        <v>2.2100000000000002E-2</v>
      </c>
      <c r="R44" s="337"/>
      <c r="S44" s="39">
        <f>+P41+Q44+R41</f>
        <v>3.9432999999999996E-2</v>
      </c>
      <c r="T44" s="64">
        <f>F41+O44+S44</f>
        <v>0.6082510000000001</v>
      </c>
    </row>
    <row r="45" spans="2:20" s="23" customFormat="1" x14ac:dyDescent="0.2">
      <c r="B45" s="147" t="s">
        <v>10</v>
      </c>
      <c r="C45" s="337"/>
      <c r="D45" s="337"/>
      <c r="E45" s="337"/>
      <c r="F45" s="352"/>
      <c r="G45" s="348"/>
      <c r="H45" s="61">
        <f t="shared" si="2"/>
        <v>4.7953999999999997E-2</v>
      </c>
      <c r="I45" s="337"/>
      <c r="J45" s="337"/>
      <c r="K45" s="337"/>
      <c r="L45" s="348"/>
      <c r="M45" s="348"/>
      <c r="N45" s="348"/>
      <c r="O45" s="62">
        <f>H45+I41+J41+K41</f>
        <v>0.19256099999999998</v>
      </c>
      <c r="P45" s="360"/>
      <c r="Q45" s="63">
        <f t="shared" si="3"/>
        <v>1.5800000000000002E-2</v>
      </c>
      <c r="R45" s="337"/>
      <c r="S45" s="39">
        <f>+P41+Q45+R41</f>
        <v>3.3132999999999996E-2</v>
      </c>
      <c r="T45" s="64">
        <f>F41+O45+S45</f>
        <v>0.585727</v>
      </c>
    </row>
    <row r="46" spans="2:20" s="23" customFormat="1" x14ac:dyDescent="0.2">
      <c r="B46" s="147" t="s">
        <v>11</v>
      </c>
      <c r="C46" s="338"/>
      <c r="D46" s="338"/>
      <c r="E46" s="338"/>
      <c r="F46" s="353"/>
      <c r="G46" s="349"/>
      <c r="H46" s="61">
        <f t="shared" si="2"/>
        <v>2.4291E-2</v>
      </c>
      <c r="I46" s="338"/>
      <c r="J46" s="338"/>
      <c r="K46" s="338"/>
      <c r="L46" s="349"/>
      <c r="M46" s="349"/>
      <c r="N46" s="349"/>
      <c r="O46" s="62">
        <f>H46+I41+J41+K41</f>
        <v>0.16889799999999999</v>
      </c>
      <c r="P46" s="361"/>
      <c r="Q46" s="65">
        <f t="shared" si="3"/>
        <v>6.6E-3</v>
      </c>
      <c r="R46" s="338"/>
      <c r="S46" s="39">
        <f>+P41+Q46+R41</f>
        <v>2.3932999999999999E-2</v>
      </c>
      <c r="T46" s="64">
        <f>F41+O46+S46</f>
        <v>0.55286400000000002</v>
      </c>
    </row>
    <row r="47" spans="2:20" s="23" customFormat="1" x14ac:dyDescent="0.2">
      <c r="B47" s="140" t="s">
        <v>28</v>
      </c>
      <c r="C47" s="42"/>
      <c r="D47" s="66"/>
      <c r="E47" s="42"/>
      <c r="F47" s="45"/>
      <c r="G47" s="67"/>
      <c r="H47" s="42"/>
      <c r="I47" s="43"/>
      <c r="J47" s="42"/>
      <c r="K47" s="42"/>
      <c r="L47" s="42"/>
      <c r="M47" s="42"/>
      <c r="N47" s="42"/>
      <c r="O47" s="45"/>
      <c r="P47" s="42"/>
      <c r="Q47" s="43"/>
      <c r="R47" s="44"/>
      <c r="S47" s="44"/>
      <c r="T47" s="46"/>
    </row>
    <row r="48" spans="2:20" s="23" customFormat="1" x14ac:dyDescent="0.2">
      <c r="B48" s="148" t="s">
        <v>20</v>
      </c>
      <c r="C48" s="348" t="s">
        <v>26</v>
      </c>
      <c r="D48" s="348" t="s">
        <v>26</v>
      </c>
      <c r="E48" s="356">
        <f>D173</f>
        <v>63.36</v>
      </c>
      <c r="F48" s="354">
        <f>SUM(C48:E50)</f>
        <v>63.36</v>
      </c>
      <c r="G48" s="48">
        <f>D175</f>
        <v>67.39</v>
      </c>
      <c r="H48" s="348" t="s">
        <v>26</v>
      </c>
      <c r="I48" s="348" t="s">
        <v>26</v>
      </c>
      <c r="J48" s="348" t="s">
        <v>26</v>
      </c>
      <c r="K48" s="348" t="s">
        <v>26</v>
      </c>
      <c r="L48" s="356">
        <f>D187</f>
        <v>-0.25</v>
      </c>
      <c r="M48" s="356">
        <f>D188</f>
        <v>0.06</v>
      </c>
      <c r="N48" s="356">
        <f>D189</f>
        <v>0</v>
      </c>
      <c r="O48" s="49">
        <f>G48+L48+M48+N48</f>
        <v>67.2</v>
      </c>
      <c r="P48" s="348" t="s">
        <v>26</v>
      </c>
      <c r="Q48" s="356">
        <f>D193</f>
        <v>-26.13</v>
      </c>
      <c r="R48" s="348" t="s">
        <v>26</v>
      </c>
      <c r="S48" s="354">
        <f>Q48</f>
        <v>-26.13</v>
      </c>
      <c r="T48" s="50">
        <f>F48+O48+S48</f>
        <v>104.43</v>
      </c>
    </row>
    <row r="49" spans="2:32" s="23" customFormat="1" x14ac:dyDescent="0.2">
      <c r="B49" s="141" t="s">
        <v>18</v>
      </c>
      <c r="C49" s="337"/>
      <c r="D49" s="337"/>
      <c r="E49" s="356"/>
      <c r="F49" s="354"/>
      <c r="G49" s="48">
        <f>D176</f>
        <v>469.74</v>
      </c>
      <c r="H49" s="337"/>
      <c r="I49" s="337"/>
      <c r="J49" s="337"/>
      <c r="K49" s="337"/>
      <c r="L49" s="356"/>
      <c r="M49" s="356"/>
      <c r="N49" s="356"/>
      <c r="O49" s="149">
        <f>G49+L48+M48+N48</f>
        <v>469.55</v>
      </c>
      <c r="P49" s="337"/>
      <c r="Q49" s="356"/>
      <c r="R49" s="337"/>
      <c r="S49" s="354"/>
      <c r="T49" s="151">
        <f>F48+O49+S48</f>
        <v>506.78</v>
      </c>
    </row>
    <row r="50" spans="2:32" s="23" customFormat="1" x14ac:dyDescent="0.2">
      <c r="B50" s="142" t="s">
        <v>19</v>
      </c>
      <c r="C50" s="338"/>
      <c r="D50" s="338"/>
      <c r="E50" s="357"/>
      <c r="F50" s="355"/>
      <c r="G50" s="52">
        <f>D177</f>
        <v>975.12000000000012</v>
      </c>
      <c r="H50" s="338"/>
      <c r="I50" s="338"/>
      <c r="J50" s="338"/>
      <c r="K50" s="338"/>
      <c r="L50" s="357"/>
      <c r="M50" s="357"/>
      <c r="N50" s="357"/>
      <c r="O50" s="150">
        <f>G50+L48+M48+N48</f>
        <v>974.93000000000006</v>
      </c>
      <c r="P50" s="338"/>
      <c r="Q50" s="357"/>
      <c r="R50" s="338"/>
      <c r="S50" s="355"/>
      <c r="T50" s="152">
        <f>F48+O50+S48</f>
        <v>1012.16</v>
      </c>
    </row>
    <row r="51" spans="2:32" s="23" customFormat="1" ht="25.5" customHeight="1" x14ac:dyDescent="0.2">
      <c r="B51" s="143" t="s">
        <v>31</v>
      </c>
      <c r="C51" s="362" t="s">
        <v>32</v>
      </c>
      <c r="D51" s="363"/>
      <c r="E51" s="363"/>
      <c r="F51" s="363"/>
      <c r="G51" s="363"/>
      <c r="H51" s="363"/>
      <c r="I51" s="363"/>
      <c r="J51" s="363"/>
      <c r="K51" s="363"/>
      <c r="L51" s="363"/>
      <c r="M51" s="363"/>
      <c r="N51" s="363"/>
      <c r="O51" s="363"/>
      <c r="P51" s="363"/>
      <c r="Q51" s="363"/>
      <c r="R51" s="363"/>
      <c r="S51" s="363"/>
      <c r="T51" s="364"/>
    </row>
    <row r="52" spans="2:32" s="23" customFormat="1" x14ac:dyDescent="0.2">
      <c r="B52" s="68" t="s">
        <v>21</v>
      </c>
      <c r="C52" s="69"/>
      <c r="D52" s="69"/>
      <c r="E52" s="69"/>
      <c r="F52" s="70"/>
      <c r="G52" s="69"/>
      <c r="H52" s="69"/>
      <c r="I52" s="69"/>
      <c r="J52" s="69"/>
      <c r="K52" s="69"/>
      <c r="L52" s="69"/>
      <c r="M52" s="69"/>
      <c r="N52" s="69"/>
      <c r="O52" s="70"/>
      <c r="P52" s="69"/>
      <c r="Q52" s="69"/>
    </row>
    <row r="53" spans="2:32" s="10" customFormat="1" x14ac:dyDescent="0.2">
      <c r="B53" s="16"/>
      <c r="C53" s="12"/>
      <c r="D53" s="12"/>
      <c r="E53" s="12"/>
      <c r="F53" s="14"/>
      <c r="G53" s="12"/>
      <c r="H53" s="12"/>
      <c r="I53" s="12"/>
      <c r="J53" s="12"/>
      <c r="K53" s="12"/>
      <c r="L53" s="12"/>
      <c r="M53" s="12"/>
      <c r="N53" s="12"/>
      <c r="O53" s="14"/>
      <c r="P53" s="12"/>
      <c r="Q53" s="12"/>
      <c r="Z53" s="15"/>
      <c r="AA53" s="15"/>
      <c r="AB53" s="15"/>
      <c r="AC53" s="15"/>
      <c r="AD53" s="15"/>
      <c r="AE53" s="15"/>
      <c r="AF53" s="15"/>
    </row>
    <row r="54" spans="2:32" s="10" customFormat="1" ht="24" customHeight="1" x14ac:dyDescent="0.2">
      <c r="B54" s="287" t="s">
        <v>41</v>
      </c>
      <c r="C54" s="12"/>
      <c r="D54" s="12"/>
      <c r="E54" s="12"/>
      <c r="F54" s="14"/>
      <c r="G54" s="12"/>
      <c r="H54" s="12"/>
      <c r="I54" s="12"/>
      <c r="J54" s="12"/>
      <c r="K54" s="12"/>
      <c r="L54" s="12"/>
      <c r="M54" s="12"/>
      <c r="N54" s="12"/>
      <c r="O54" s="14"/>
      <c r="P54" s="12"/>
      <c r="Q54" s="12"/>
      <c r="Z54" s="15"/>
      <c r="AA54" s="15"/>
      <c r="AB54" s="15"/>
      <c r="AC54" s="15"/>
      <c r="AD54" s="15"/>
      <c r="AE54" s="15"/>
      <c r="AF54" s="15"/>
    </row>
    <row r="55" spans="2:32" s="57" customFormat="1" ht="15" customHeight="1" x14ac:dyDescent="0.2">
      <c r="B55" s="135" t="s">
        <v>61</v>
      </c>
      <c r="C55" s="122"/>
      <c r="D55" s="123"/>
      <c r="E55" s="123"/>
      <c r="F55" s="340" t="s">
        <v>25</v>
      </c>
      <c r="G55" s="122"/>
      <c r="H55" s="123"/>
      <c r="I55" s="123"/>
      <c r="J55" s="123"/>
      <c r="K55" s="123"/>
      <c r="L55" s="123"/>
      <c r="M55" s="123"/>
      <c r="N55" s="123"/>
      <c r="O55" s="340" t="s">
        <v>38</v>
      </c>
      <c r="P55" s="122"/>
      <c r="Q55" s="123"/>
      <c r="R55" s="124"/>
      <c r="S55" s="340" t="s">
        <v>27</v>
      </c>
      <c r="T55" s="343" t="s">
        <v>7</v>
      </c>
    </row>
    <row r="56" spans="2:32" s="23" customFormat="1" ht="15" customHeight="1" x14ac:dyDescent="0.2">
      <c r="B56" s="136" t="s">
        <v>33</v>
      </c>
      <c r="C56" s="116"/>
      <c r="D56" s="117"/>
      <c r="E56" s="117"/>
      <c r="F56" s="341"/>
      <c r="G56" s="120"/>
      <c r="H56" s="121"/>
      <c r="I56" s="121"/>
      <c r="J56" s="121"/>
      <c r="K56" s="121"/>
      <c r="L56" s="121"/>
      <c r="M56" s="121"/>
      <c r="N56" s="121"/>
      <c r="O56" s="341"/>
      <c r="P56" s="120"/>
      <c r="Q56" s="121"/>
      <c r="R56" s="121"/>
      <c r="S56" s="341"/>
      <c r="T56" s="344"/>
    </row>
    <row r="57" spans="2:32" s="23" customFormat="1" ht="15" customHeight="1" x14ac:dyDescent="0.2">
      <c r="B57" s="137" t="s">
        <v>57</v>
      </c>
      <c r="C57" s="32" t="s">
        <v>56</v>
      </c>
      <c r="D57" s="32" t="s">
        <v>14</v>
      </c>
      <c r="E57" s="32" t="s">
        <v>0</v>
      </c>
      <c r="F57" s="342"/>
      <c r="G57" s="58" t="s">
        <v>15</v>
      </c>
      <c r="H57" s="58" t="s">
        <v>16</v>
      </c>
      <c r="I57" s="58" t="s">
        <v>6</v>
      </c>
      <c r="J57" s="58" t="s">
        <v>5</v>
      </c>
      <c r="K57" s="58" t="s">
        <v>1</v>
      </c>
      <c r="L57" s="33" t="s">
        <v>23</v>
      </c>
      <c r="M57" s="34" t="s">
        <v>24</v>
      </c>
      <c r="N57" s="33" t="s">
        <v>47</v>
      </c>
      <c r="O57" s="342"/>
      <c r="P57" s="58" t="s">
        <v>4</v>
      </c>
      <c r="Q57" s="59" t="s">
        <v>2</v>
      </c>
      <c r="R57" s="58" t="s">
        <v>17</v>
      </c>
      <c r="S57" s="342"/>
      <c r="T57" s="345"/>
    </row>
    <row r="58" spans="2:32" s="23" customFormat="1" x14ac:dyDescent="0.2">
      <c r="B58" s="138" t="s">
        <v>66</v>
      </c>
      <c r="C58" s="104"/>
      <c r="D58" s="102"/>
      <c r="E58" s="102"/>
      <c r="F58" s="109"/>
      <c r="G58" s="102"/>
      <c r="H58" s="104"/>
      <c r="I58" s="102"/>
      <c r="J58" s="102"/>
      <c r="K58" s="102"/>
      <c r="L58" s="102"/>
      <c r="M58" s="102"/>
      <c r="N58" s="102"/>
      <c r="O58" s="39"/>
      <c r="P58" s="104"/>
      <c r="Q58" s="102"/>
      <c r="R58" s="35"/>
      <c r="S58" s="35"/>
      <c r="T58" s="71"/>
    </row>
    <row r="59" spans="2:32" s="23" customFormat="1" x14ac:dyDescent="0.2">
      <c r="B59" s="147" t="s">
        <v>22</v>
      </c>
      <c r="C59" s="337">
        <f>ROUND(B15*C171,6)</f>
        <v>0.30749100000000001</v>
      </c>
      <c r="D59" s="337">
        <f>ROUND(B15*C172,6)</f>
        <v>4.4595999999999997E-2</v>
      </c>
      <c r="E59" s="337">
        <f>C173</f>
        <v>7.9459999999999999E-3</v>
      </c>
      <c r="F59" s="346">
        <f>SUM(C59:E64)</f>
        <v>0.36003300000000005</v>
      </c>
      <c r="G59" s="348" t="s">
        <v>26</v>
      </c>
      <c r="H59" s="72">
        <f t="shared" ref="H59:H64" si="4">E178</f>
        <v>0</v>
      </c>
      <c r="I59" s="337">
        <f>ROUND(B15*E184,6)</f>
        <v>0.128966</v>
      </c>
      <c r="J59" s="337">
        <f>C185</f>
        <v>1.186E-3</v>
      </c>
      <c r="K59" s="337">
        <f>C186</f>
        <v>1.4455000000000001E-2</v>
      </c>
      <c r="L59" s="348" t="s">
        <v>26</v>
      </c>
      <c r="M59" s="348" t="s">
        <v>26</v>
      </c>
      <c r="N59" s="348" t="s">
        <v>26</v>
      </c>
      <c r="O59" s="39">
        <f>H59+I59+J59+K59</f>
        <v>0.14460699999999999</v>
      </c>
      <c r="P59" s="360">
        <f>C192</f>
        <v>1.2695E-2</v>
      </c>
      <c r="Q59" s="37">
        <f t="shared" ref="Q59:Q64" si="5">C193</f>
        <v>0</v>
      </c>
      <c r="R59" s="337">
        <f>C199</f>
        <v>4.6379999999999998E-3</v>
      </c>
      <c r="S59" s="39">
        <f>+P59+Q59+R59</f>
        <v>1.7333000000000001E-2</v>
      </c>
      <c r="T59" s="40">
        <f>F59+O59+S59</f>
        <v>0.52197300000000002</v>
      </c>
    </row>
    <row r="60" spans="2:32" s="23" customFormat="1" x14ac:dyDescent="0.2">
      <c r="B60" s="147" t="s">
        <v>46</v>
      </c>
      <c r="C60" s="337"/>
      <c r="D60" s="337"/>
      <c r="E60" s="337"/>
      <c r="F60" s="346"/>
      <c r="G60" s="348"/>
      <c r="H60" s="72">
        <f t="shared" si="4"/>
        <v>9.5524999999999999E-2</v>
      </c>
      <c r="I60" s="337"/>
      <c r="J60" s="337"/>
      <c r="K60" s="337"/>
      <c r="L60" s="348"/>
      <c r="M60" s="348"/>
      <c r="N60" s="348"/>
      <c r="O60" s="39">
        <f>H60+I59+J59+K59</f>
        <v>0.24013199999999998</v>
      </c>
      <c r="P60" s="360"/>
      <c r="Q60" s="37">
        <f t="shared" si="5"/>
        <v>4.6199999999999998E-2</v>
      </c>
      <c r="R60" s="337"/>
      <c r="S60" s="39">
        <f>+P59+Q60+R59</f>
        <v>6.3532999999999992E-2</v>
      </c>
      <c r="T60" s="40">
        <f>F59+O60+S60</f>
        <v>0.66369800000000001</v>
      </c>
    </row>
    <row r="61" spans="2:32" s="23" customFormat="1" x14ac:dyDescent="0.2">
      <c r="B61" s="147" t="s">
        <v>8</v>
      </c>
      <c r="C61" s="337"/>
      <c r="D61" s="337"/>
      <c r="E61" s="337"/>
      <c r="F61" s="346"/>
      <c r="G61" s="348"/>
      <c r="H61" s="72">
        <f t="shared" si="4"/>
        <v>8.7431999999999996E-2</v>
      </c>
      <c r="I61" s="337"/>
      <c r="J61" s="337"/>
      <c r="K61" s="337"/>
      <c r="L61" s="348"/>
      <c r="M61" s="348"/>
      <c r="N61" s="348"/>
      <c r="O61" s="39">
        <f>H61+I59+J59+K59</f>
        <v>0.23203899999999997</v>
      </c>
      <c r="P61" s="360"/>
      <c r="Q61" s="37">
        <f t="shared" si="5"/>
        <v>2.7300000000000001E-2</v>
      </c>
      <c r="R61" s="337"/>
      <c r="S61" s="39">
        <f>+P59+Q61+R59</f>
        <v>4.4633000000000006E-2</v>
      </c>
      <c r="T61" s="40">
        <f>F59+O61+S61</f>
        <v>0.63670500000000008</v>
      </c>
    </row>
    <row r="62" spans="2:32" s="23" customFormat="1" x14ac:dyDescent="0.2">
      <c r="B62" s="147" t="s">
        <v>9</v>
      </c>
      <c r="C62" s="337"/>
      <c r="D62" s="337"/>
      <c r="E62" s="337"/>
      <c r="F62" s="346"/>
      <c r="G62" s="348"/>
      <c r="H62" s="72">
        <f t="shared" si="4"/>
        <v>8.7799999999999989E-2</v>
      </c>
      <c r="I62" s="337"/>
      <c r="J62" s="337"/>
      <c r="K62" s="337"/>
      <c r="L62" s="348"/>
      <c r="M62" s="348"/>
      <c r="N62" s="348"/>
      <c r="O62" s="39">
        <f>H62+I59+J59+K59</f>
        <v>0.23240699999999997</v>
      </c>
      <c r="P62" s="360"/>
      <c r="Q62" s="37">
        <f t="shared" si="5"/>
        <v>2.2100000000000002E-2</v>
      </c>
      <c r="R62" s="337"/>
      <c r="S62" s="39">
        <f>+P59+Q62+R59</f>
        <v>3.9432999999999996E-2</v>
      </c>
      <c r="T62" s="40">
        <f>F59+O62+S62</f>
        <v>0.63187300000000013</v>
      </c>
    </row>
    <row r="63" spans="2:32" s="23" customFormat="1" x14ac:dyDescent="0.2">
      <c r="B63" s="147" t="s">
        <v>10</v>
      </c>
      <c r="C63" s="337"/>
      <c r="D63" s="337"/>
      <c r="E63" s="337"/>
      <c r="F63" s="346"/>
      <c r="G63" s="348"/>
      <c r="H63" s="72">
        <f t="shared" si="4"/>
        <v>6.5604999999999997E-2</v>
      </c>
      <c r="I63" s="337"/>
      <c r="J63" s="337"/>
      <c r="K63" s="337"/>
      <c r="L63" s="348"/>
      <c r="M63" s="348"/>
      <c r="N63" s="348"/>
      <c r="O63" s="39">
        <f>H63+I59+J59+K59</f>
        <v>0.21021199999999998</v>
      </c>
      <c r="P63" s="360"/>
      <c r="Q63" s="37">
        <f t="shared" si="5"/>
        <v>1.5800000000000002E-2</v>
      </c>
      <c r="R63" s="337"/>
      <c r="S63" s="39">
        <f>+P59+Q63+R59</f>
        <v>3.3132999999999996E-2</v>
      </c>
      <c r="T63" s="40">
        <f>F59+O63+S63</f>
        <v>0.60337799999999997</v>
      </c>
    </row>
    <row r="64" spans="2:32" s="23" customFormat="1" x14ac:dyDescent="0.2">
      <c r="B64" s="147" t="s">
        <v>11</v>
      </c>
      <c r="C64" s="338"/>
      <c r="D64" s="338"/>
      <c r="E64" s="338"/>
      <c r="F64" s="347"/>
      <c r="G64" s="349"/>
      <c r="H64" s="72">
        <f t="shared" si="4"/>
        <v>3.3231000000000004E-2</v>
      </c>
      <c r="I64" s="338"/>
      <c r="J64" s="338"/>
      <c r="K64" s="338"/>
      <c r="L64" s="349"/>
      <c r="M64" s="349"/>
      <c r="N64" s="349"/>
      <c r="O64" s="39">
        <f>H64+I59+J59+K59</f>
        <v>0.177838</v>
      </c>
      <c r="P64" s="361"/>
      <c r="Q64" s="41">
        <f t="shared" si="5"/>
        <v>6.6E-3</v>
      </c>
      <c r="R64" s="338"/>
      <c r="S64" s="39">
        <f>+P59+Q64+R59</f>
        <v>2.3932999999999999E-2</v>
      </c>
      <c r="T64" s="40">
        <f>F59+O64+S64</f>
        <v>0.56180399999999997</v>
      </c>
    </row>
    <row r="65" spans="2:20" s="23" customFormat="1" x14ac:dyDescent="0.2">
      <c r="B65" s="140" t="s">
        <v>28</v>
      </c>
      <c r="C65" s="42"/>
      <c r="D65" s="43"/>
      <c r="E65" s="42"/>
      <c r="F65" s="45"/>
      <c r="G65" s="67"/>
      <c r="H65" s="42"/>
      <c r="I65" s="43"/>
      <c r="J65" s="42"/>
      <c r="K65" s="42"/>
      <c r="L65" s="42"/>
      <c r="M65" s="42"/>
      <c r="N65" s="42"/>
      <c r="O65" s="45"/>
      <c r="P65" s="42"/>
      <c r="Q65" s="43"/>
      <c r="R65" s="44"/>
      <c r="S65" s="44"/>
      <c r="T65" s="46"/>
    </row>
    <row r="66" spans="2:20" s="23" customFormat="1" x14ac:dyDescent="0.2">
      <c r="B66" s="148" t="s">
        <v>20</v>
      </c>
      <c r="C66" s="348" t="s">
        <v>26</v>
      </c>
      <c r="D66" s="348" t="s">
        <v>26</v>
      </c>
      <c r="E66" s="356">
        <f>D173</f>
        <v>63.36</v>
      </c>
      <c r="F66" s="354">
        <f>SUM(C66:E68)</f>
        <v>63.36</v>
      </c>
      <c r="G66" s="48">
        <f>E175</f>
        <v>73.39</v>
      </c>
      <c r="H66" s="348" t="s">
        <v>26</v>
      </c>
      <c r="I66" s="348" t="s">
        <v>26</v>
      </c>
      <c r="J66" s="348" t="s">
        <v>26</v>
      </c>
      <c r="K66" s="348" t="s">
        <v>26</v>
      </c>
      <c r="L66" s="356">
        <f>E187</f>
        <v>0</v>
      </c>
      <c r="M66" s="356">
        <f>E188</f>
        <v>0</v>
      </c>
      <c r="N66" s="356">
        <f>E189</f>
        <v>0</v>
      </c>
      <c r="O66" s="49">
        <f>G66+L66+M66+N66</f>
        <v>73.39</v>
      </c>
      <c r="P66" s="348" t="s">
        <v>26</v>
      </c>
      <c r="Q66" s="356">
        <f>D193</f>
        <v>-26.13</v>
      </c>
      <c r="R66" s="348" t="s">
        <v>26</v>
      </c>
      <c r="S66" s="354">
        <f>Q66</f>
        <v>-26.13</v>
      </c>
      <c r="T66" s="50">
        <f>F66+O66+S66</f>
        <v>110.62</v>
      </c>
    </row>
    <row r="67" spans="2:20" s="23" customFormat="1" x14ac:dyDescent="0.2">
      <c r="B67" s="141" t="s">
        <v>18</v>
      </c>
      <c r="C67" s="337"/>
      <c r="D67" s="337"/>
      <c r="E67" s="356"/>
      <c r="F67" s="354"/>
      <c r="G67" s="48">
        <f>E176</f>
        <v>468.45000000000005</v>
      </c>
      <c r="H67" s="337"/>
      <c r="I67" s="337"/>
      <c r="J67" s="337"/>
      <c r="K67" s="337"/>
      <c r="L67" s="356"/>
      <c r="M67" s="356"/>
      <c r="N67" s="356"/>
      <c r="O67" s="149">
        <f>G67+L66+M66+N66</f>
        <v>468.45000000000005</v>
      </c>
      <c r="P67" s="337"/>
      <c r="Q67" s="356"/>
      <c r="R67" s="337"/>
      <c r="S67" s="354"/>
      <c r="T67" s="151">
        <f>F66+O67+S66</f>
        <v>505.68000000000006</v>
      </c>
    </row>
    <row r="68" spans="2:20" s="23" customFormat="1" x14ac:dyDescent="0.2">
      <c r="B68" s="142" t="s">
        <v>19</v>
      </c>
      <c r="C68" s="338"/>
      <c r="D68" s="338"/>
      <c r="E68" s="357"/>
      <c r="F68" s="355"/>
      <c r="G68" s="52">
        <f>E177</f>
        <v>1152.93</v>
      </c>
      <c r="H68" s="338"/>
      <c r="I68" s="338"/>
      <c r="J68" s="338"/>
      <c r="K68" s="338"/>
      <c r="L68" s="357"/>
      <c r="M68" s="357"/>
      <c r="N68" s="357"/>
      <c r="O68" s="150">
        <f>G68+L66+M66+N66</f>
        <v>1152.93</v>
      </c>
      <c r="P68" s="338"/>
      <c r="Q68" s="357"/>
      <c r="R68" s="338"/>
      <c r="S68" s="355"/>
      <c r="T68" s="152">
        <f>F66+O68+S66</f>
        <v>1190.1599999999999</v>
      </c>
    </row>
    <row r="69" spans="2:20" s="23" customFormat="1" ht="25.5" customHeight="1" x14ac:dyDescent="0.2">
      <c r="B69" s="143" t="s">
        <v>31</v>
      </c>
      <c r="C69" s="362" t="s">
        <v>32</v>
      </c>
      <c r="D69" s="363"/>
      <c r="E69" s="363"/>
      <c r="F69" s="363"/>
      <c r="G69" s="363"/>
      <c r="H69" s="363"/>
      <c r="I69" s="363"/>
      <c r="J69" s="363"/>
      <c r="K69" s="363"/>
      <c r="L69" s="363"/>
      <c r="M69" s="363"/>
      <c r="N69" s="363"/>
      <c r="O69" s="363"/>
      <c r="P69" s="363"/>
      <c r="Q69" s="363"/>
      <c r="R69" s="363"/>
      <c r="S69" s="363"/>
      <c r="T69" s="364"/>
    </row>
    <row r="70" spans="2:20" s="23" customFormat="1" x14ac:dyDescent="0.2">
      <c r="B70" s="68" t="s">
        <v>21</v>
      </c>
      <c r="C70" s="69"/>
      <c r="D70" s="69"/>
      <c r="E70" s="69"/>
      <c r="F70" s="70"/>
      <c r="G70" s="69"/>
      <c r="H70" s="69"/>
      <c r="I70" s="69"/>
      <c r="J70" s="69"/>
      <c r="K70" s="69"/>
      <c r="L70" s="69"/>
      <c r="M70" s="69"/>
      <c r="N70" s="69"/>
      <c r="O70" s="70"/>
      <c r="P70" s="69"/>
      <c r="Q70" s="69"/>
    </row>
    <row r="71" spans="2:20" x14ac:dyDescent="0.2"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2:20" ht="24" customHeight="1" x14ac:dyDescent="0.2">
      <c r="B72" s="287" t="s">
        <v>42</v>
      </c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2:20" s="23" customFormat="1" ht="15" customHeight="1" x14ac:dyDescent="0.2">
      <c r="B73" s="135" t="s">
        <v>61</v>
      </c>
      <c r="C73" s="81"/>
      <c r="D73" s="82"/>
      <c r="E73" s="82"/>
      <c r="F73" s="340" t="s">
        <v>25</v>
      </c>
      <c r="G73" s="118"/>
      <c r="H73" s="119"/>
      <c r="I73" s="119"/>
      <c r="J73" s="119"/>
      <c r="K73" s="119"/>
      <c r="L73" s="119"/>
      <c r="M73" s="119"/>
      <c r="N73" s="119"/>
      <c r="O73" s="340" t="s">
        <v>38</v>
      </c>
      <c r="P73" s="118"/>
      <c r="Q73" s="119"/>
      <c r="R73" s="119"/>
      <c r="S73" s="340" t="s">
        <v>27</v>
      </c>
      <c r="T73" s="343" t="s">
        <v>7</v>
      </c>
    </row>
    <row r="74" spans="2:20" s="23" customFormat="1" ht="15" customHeight="1" x14ac:dyDescent="0.2">
      <c r="B74" s="136" t="s">
        <v>34</v>
      </c>
      <c r="C74" s="116"/>
      <c r="D74" s="117"/>
      <c r="E74" s="117"/>
      <c r="F74" s="341"/>
      <c r="G74" s="120"/>
      <c r="H74" s="121"/>
      <c r="I74" s="121"/>
      <c r="J74" s="121"/>
      <c r="K74" s="121"/>
      <c r="L74" s="121"/>
      <c r="M74" s="121"/>
      <c r="N74" s="121"/>
      <c r="O74" s="341"/>
      <c r="P74" s="120"/>
      <c r="Q74" s="121"/>
      <c r="R74" s="121"/>
      <c r="S74" s="341"/>
      <c r="T74" s="344"/>
    </row>
    <row r="75" spans="2:20" s="23" customFormat="1" ht="15" customHeight="1" x14ac:dyDescent="0.2">
      <c r="B75" s="137" t="s">
        <v>57</v>
      </c>
      <c r="C75" s="32" t="s">
        <v>56</v>
      </c>
      <c r="D75" s="32" t="s">
        <v>14</v>
      </c>
      <c r="E75" s="32" t="s">
        <v>0</v>
      </c>
      <c r="F75" s="342"/>
      <c r="G75" s="58" t="s">
        <v>15</v>
      </c>
      <c r="H75" s="58" t="s">
        <v>16</v>
      </c>
      <c r="I75" s="58" t="s">
        <v>6</v>
      </c>
      <c r="J75" s="58" t="s">
        <v>5</v>
      </c>
      <c r="K75" s="58" t="s">
        <v>1</v>
      </c>
      <c r="L75" s="33" t="s">
        <v>23</v>
      </c>
      <c r="M75" s="34" t="s">
        <v>24</v>
      </c>
      <c r="N75" s="33" t="s">
        <v>47</v>
      </c>
      <c r="O75" s="342"/>
      <c r="P75" s="58" t="s">
        <v>4</v>
      </c>
      <c r="Q75" s="59" t="s">
        <v>2</v>
      </c>
      <c r="R75" s="58" t="s">
        <v>17</v>
      </c>
      <c r="S75" s="342"/>
      <c r="T75" s="345"/>
    </row>
    <row r="76" spans="2:20" s="23" customFormat="1" x14ac:dyDescent="0.2">
      <c r="B76" s="138" t="s">
        <v>66</v>
      </c>
      <c r="C76" s="104"/>
      <c r="D76" s="102"/>
      <c r="E76" s="102"/>
      <c r="F76" s="109"/>
      <c r="G76" s="102"/>
      <c r="H76" s="104"/>
      <c r="I76" s="102"/>
      <c r="J76" s="102"/>
      <c r="K76" s="102"/>
      <c r="L76" s="102"/>
      <c r="M76" s="102"/>
      <c r="N76" s="102"/>
      <c r="O76" s="39"/>
      <c r="P76" s="104"/>
      <c r="Q76" s="102"/>
      <c r="R76" s="35"/>
      <c r="S76" s="35"/>
      <c r="T76" s="71"/>
    </row>
    <row r="77" spans="2:20" s="23" customFormat="1" x14ac:dyDescent="0.2">
      <c r="B77" s="147" t="s">
        <v>22</v>
      </c>
      <c r="C77" s="337">
        <f>ROUND(B15*C171,6)</f>
        <v>0.30749100000000001</v>
      </c>
      <c r="D77" s="337">
        <f>ROUND(B15*C172,6)</f>
        <v>4.4595999999999997E-2</v>
      </c>
      <c r="E77" s="337">
        <f>C173</f>
        <v>7.9459999999999999E-3</v>
      </c>
      <c r="F77" s="346">
        <f>SUM(C77:E82)</f>
        <v>0.36003300000000005</v>
      </c>
      <c r="G77" s="348" t="s">
        <v>26</v>
      </c>
      <c r="H77" s="72">
        <f t="shared" ref="H77:H82" si="6">F178</f>
        <v>0</v>
      </c>
      <c r="I77" s="337">
        <f>ROUND(B15*F184,6)</f>
        <v>0.128966</v>
      </c>
      <c r="J77" s="337">
        <f>C185</f>
        <v>1.186E-3</v>
      </c>
      <c r="K77" s="337">
        <f>C186</f>
        <v>1.4455000000000001E-2</v>
      </c>
      <c r="L77" s="348" t="s">
        <v>26</v>
      </c>
      <c r="M77" s="348" t="s">
        <v>26</v>
      </c>
      <c r="N77" s="348" t="s">
        <v>26</v>
      </c>
      <c r="O77" s="39">
        <f>H77+I77+J77+K77</f>
        <v>0.14460699999999999</v>
      </c>
      <c r="P77" s="360">
        <f>C192</f>
        <v>1.2695E-2</v>
      </c>
      <c r="Q77" s="37">
        <f t="shared" ref="Q77:Q82" si="7">C193</f>
        <v>0</v>
      </c>
      <c r="R77" s="337">
        <f>C199</f>
        <v>4.6379999999999998E-3</v>
      </c>
      <c r="S77" s="39">
        <f>+P77+Q77+R77</f>
        <v>1.7333000000000001E-2</v>
      </c>
      <c r="T77" s="40">
        <f>F77+O77+S77</f>
        <v>0.52197300000000002</v>
      </c>
    </row>
    <row r="78" spans="2:20" s="23" customFormat="1" x14ac:dyDescent="0.2">
      <c r="B78" s="147" t="s">
        <v>46</v>
      </c>
      <c r="C78" s="337"/>
      <c r="D78" s="337"/>
      <c r="E78" s="337"/>
      <c r="F78" s="346"/>
      <c r="G78" s="348"/>
      <c r="H78" s="72">
        <f t="shared" si="6"/>
        <v>0.11729200000000001</v>
      </c>
      <c r="I78" s="337"/>
      <c r="J78" s="337"/>
      <c r="K78" s="337"/>
      <c r="L78" s="348"/>
      <c r="M78" s="348"/>
      <c r="N78" s="348"/>
      <c r="O78" s="39">
        <f>H78+I77+J77+K77</f>
        <v>0.26189899999999999</v>
      </c>
      <c r="P78" s="360"/>
      <c r="Q78" s="37">
        <f t="shared" si="7"/>
        <v>4.6199999999999998E-2</v>
      </c>
      <c r="R78" s="337"/>
      <c r="S78" s="39">
        <f>+P77+Q78+R77</f>
        <v>6.3532999999999992E-2</v>
      </c>
      <c r="T78" s="40">
        <f>F77+O78+S78</f>
        <v>0.68546499999999999</v>
      </c>
    </row>
    <row r="79" spans="2:20" s="23" customFormat="1" x14ac:dyDescent="0.2">
      <c r="B79" s="147" t="s">
        <v>8</v>
      </c>
      <c r="C79" s="337"/>
      <c r="D79" s="337"/>
      <c r="E79" s="337"/>
      <c r="F79" s="346"/>
      <c r="G79" s="348"/>
      <c r="H79" s="72">
        <f t="shared" si="6"/>
        <v>0.107354</v>
      </c>
      <c r="I79" s="337"/>
      <c r="J79" s="337"/>
      <c r="K79" s="337"/>
      <c r="L79" s="348"/>
      <c r="M79" s="348"/>
      <c r="N79" s="348"/>
      <c r="O79" s="39">
        <f>H79+I77+J77+K77</f>
        <v>0.25196099999999999</v>
      </c>
      <c r="P79" s="360"/>
      <c r="Q79" s="37">
        <f t="shared" si="7"/>
        <v>2.7300000000000001E-2</v>
      </c>
      <c r="R79" s="337"/>
      <c r="S79" s="39">
        <f>+P77+Q79+R77</f>
        <v>4.4633000000000006E-2</v>
      </c>
      <c r="T79" s="40">
        <f>F77+O79+S79</f>
        <v>0.65662700000000007</v>
      </c>
    </row>
    <row r="80" spans="2:20" s="23" customFormat="1" x14ac:dyDescent="0.2">
      <c r="B80" s="147" t="s">
        <v>9</v>
      </c>
      <c r="C80" s="337"/>
      <c r="D80" s="337"/>
      <c r="E80" s="337"/>
      <c r="F80" s="346"/>
      <c r="G80" s="348"/>
      <c r="H80" s="72">
        <f t="shared" si="6"/>
        <v>0.107806</v>
      </c>
      <c r="I80" s="337"/>
      <c r="J80" s="337"/>
      <c r="K80" s="337"/>
      <c r="L80" s="348"/>
      <c r="M80" s="348"/>
      <c r="N80" s="348"/>
      <c r="O80" s="39">
        <f>H80+I77+J77+K77</f>
        <v>0.252413</v>
      </c>
      <c r="P80" s="360"/>
      <c r="Q80" s="37">
        <f t="shared" si="7"/>
        <v>2.2100000000000002E-2</v>
      </c>
      <c r="R80" s="337"/>
      <c r="S80" s="39">
        <f>+P77+Q80+R77</f>
        <v>3.9432999999999996E-2</v>
      </c>
      <c r="T80" s="40">
        <f>F77+O80+S80</f>
        <v>0.6518790000000001</v>
      </c>
    </row>
    <row r="81" spans="2:20" s="23" customFormat="1" x14ac:dyDescent="0.2">
      <c r="B81" s="147" t="s">
        <v>10</v>
      </c>
      <c r="C81" s="337"/>
      <c r="D81" s="337"/>
      <c r="E81" s="337"/>
      <c r="F81" s="346"/>
      <c r="G81" s="348"/>
      <c r="H81" s="72">
        <f t="shared" si="6"/>
        <v>8.0554000000000001E-2</v>
      </c>
      <c r="I81" s="337"/>
      <c r="J81" s="337"/>
      <c r="K81" s="337"/>
      <c r="L81" s="348"/>
      <c r="M81" s="348"/>
      <c r="N81" s="348"/>
      <c r="O81" s="39">
        <f>H81+I77+J77+K77</f>
        <v>0.22516099999999997</v>
      </c>
      <c r="P81" s="360"/>
      <c r="Q81" s="37">
        <f t="shared" si="7"/>
        <v>1.5800000000000002E-2</v>
      </c>
      <c r="R81" s="337"/>
      <c r="S81" s="39">
        <f>+P77+Q81+R77</f>
        <v>3.3132999999999996E-2</v>
      </c>
      <c r="T81" s="40">
        <f>F77+O81+S81</f>
        <v>0.61832699999999996</v>
      </c>
    </row>
    <row r="82" spans="2:20" s="23" customFormat="1" x14ac:dyDescent="0.2">
      <c r="B82" s="147" t="s">
        <v>11</v>
      </c>
      <c r="C82" s="338"/>
      <c r="D82" s="338"/>
      <c r="E82" s="338"/>
      <c r="F82" s="347"/>
      <c r="G82" s="349"/>
      <c r="H82" s="72">
        <f t="shared" si="6"/>
        <v>4.0804E-2</v>
      </c>
      <c r="I82" s="338"/>
      <c r="J82" s="338"/>
      <c r="K82" s="338"/>
      <c r="L82" s="349"/>
      <c r="M82" s="349"/>
      <c r="N82" s="349"/>
      <c r="O82" s="39">
        <f>H82+I77+J77+K77</f>
        <v>0.18541099999999999</v>
      </c>
      <c r="P82" s="361"/>
      <c r="Q82" s="41">
        <f t="shared" si="7"/>
        <v>6.6E-3</v>
      </c>
      <c r="R82" s="338"/>
      <c r="S82" s="39">
        <f>+P77+Q82+R77</f>
        <v>2.3932999999999999E-2</v>
      </c>
      <c r="T82" s="40">
        <f>F77+O82+S82</f>
        <v>0.56937700000000002</v>
      </c>
    </row>
    <row r="83" spans="2:20" s="23" customFormat="1" x14ac:dyDescent="0.2">
      <c r="B83" s="140" t="s">
        <v>28</v>
      </c>
      <c r="C83" s="42"/>
      <c r="D83" s="43"/>
      <c r="E83" s="42"/>
      <c r="F83" s="45"/>
      <c r="G83" s="67"/>
      <c r="H83" s="42"/>
      <c r="I83" s="43"/>
      <c r="J83" s="42"/>
      <c r="K83" s="42"/>
      <c r="L83" s="42"/>
      <c r="M83" s="42"/>
      <c r="N83" s="42"/>
      <c r="O83" s="45"/>
      <c r="P83" s="42"/>
      <c r="Q83" s="43"/>
      <c r="R83" s="44"/>
      <c r="S83" s="44"/>
      <c r="T83" s="46"/>
    </row>
    <row r="84" spans="2:20" s="23" customFormat="1" x14ac:dyDescent="0.2">
      <c r="B84" s="148" t="s">
        <v>20</v>
      </c>
      <c r="C84" s="348" t="s">
        <v>26</v>
      </c>
      <c r="D84" s="348" t="s">
        <v>26</v>
      </c>
      <c r="E84" s="356">
        <f>D173</f>
        <v>63.36</v>
      </c>
      <c r="F84" s="354">
        <f>SUM(C84:E86)</f>
        <v>63.36</v>
      </c>
      <c r="G84" s="48">
        <f>F175</f>
        <v>65.88</v>
      </c>
      <c r="H84" s="348" t="s">
        <v>26</v>
      </c>
      <c r="I84" s="348" t="s">
        <v>26</v>
      </c>
      <c r="J84" s="348" t="s">
        <v>26</v>
      </c>
      <c r="K84" s="348" t="s">
        <v>26</v>
      </c>
      <c r="L84" s="356">
        <f>F187</f>
        <v>0</v>
      </c>
      <c r="M84" s="356">
        <f>F188</f>
        <v>0</v>
      </c>
      <c r="N84" s="356">
        <f>F189</f>
        <v>0</v>
      </c>
      <c r="O84" s="49">
        <f>G84+L84+M84+N84</f>
        <v>65.88</v>
      </c>
      <c r="P84" s="348" t="s">
        <v>26</v>
      </c>
      <c r="Q84" s="356">
        <f>D193</f>
        <v>-26.13</v>
      </c>
      <c r="R84" s="348" t="s">
        <v>26</v>
      </c>
      <c r="S84" s="354">
        <f>Q84</f>
        <v>-26.13</v>
      </c>
      <c r="T84" s="50">
        <f>F84+O84+S84</f>
        <v>103.11000000000001</v>
      </c>
    </row>
    <row r="85" spans="2:20" s="23" customFormat="1" x14ac:dyDescent="0.2">
      <c r="B85" s="141" t="s">
        <v>18</v>
      </c>
      <c r="C85" s="337"/>
      <c r="D85" s="337"/>
      <c r="E85" s="356"/>
      <c r="F85" s="354"/>
      <c r="G85" s="48">
        <f>F176</f>
        <v>460.09000000000003</v>
      </c>
      <c r="H85" s="337"/>
      <c r="I85" s="337"/>
      <c r="J85" s="337"/>
      <c r="K85" s="337"/>
      <c r="L85" s="356"/>
      <c r="M85" s="356"/>
      <c r="N85" s="356"/>
      <c r="O85" s="149">
        <f>G85+L84+M84+N84</f>
        <v>460.09000000000003</v>
      </c>
      <c r="P85" s="337"/>
      <c r="Q85" s="356"/>
      <c r="R85" s="337"/>
      <c r="S85" s="354"/>
      <c r="T85" s="151">
        <f>F84+O85+S84</f>
        <v>497.32000000000005</v>
      </c>
    </row>
    <row r="86" spans="2:20" s="23" customFormat="1" x14ac:dyDescent="0.2">
      <c r="B86" s="142" t="s">
        <v>19</v>
      </c>
      <c r="C86" s="338"/>
      <c r="D86" s="338"/>
      <c r="E86" s="357"/>
      <c r="F86" s="355"/>
      <c r="G86" s="52">
        <f>F177</f>
        <v>960.54000000000008</v>
      </c>
      <c r="H86" s="338"/>
      <c r="I86" s="338"/>
      <c r="J86" s="338"/>
      <c r="K86" s="338"/>
      <c r="L86" s="357"/>
      <c r="M86" s="357"/>
      <c r="N86" s="357"/>
      <c r="O86" s="150">
        <f>G86+L84+M84+N84</f>
        <v>960.54000000000008</v>
      </c>
      <c r="P86" s="338"/>
      <c r="Q86" s="357"/>
      <c r="R86" s="338"/>
      <c r="S86" s="355"/>
      <c r="T86" s="152">
        <f>F84+O86+S84</f>
        <v>997.7700000000001</v>
      </c>
    </row>
    <row r="87" spans="2:20" s="23" customFormat="1" ht="25.5" customHeight="1" x14ac:dyDescent="0.2">
      <c r="B87" s="143" t="s">
        <v>31</v>
      </c>
      <c r="C87" s="362" t="s">
        <v>32</v>
      </c>
      <c r="D87" s="363"/>
      <c r="E87" s="363"/>
      <c r="F87" s="363"/>
      <c r="G87" s="363"/>
      <c r="H87" s="363"/>
      <c r="I87" s="363"/>
      <c r="J87" s="363"/>
      <c r="K87" s="363"/>
      <c r="L87" s="363"/>
      <c r="M87" s="363"/>
      <c r="N87" s="363"/>
      <c r="O87" s="363"/>
      <c r="P87" s="363"/>
      <c r="Q87" s="363"/>
      <c r="R87" s="363"/>
      <c r="S87" s="363"/>
      <c r="T87" s="364"/>
    </row>
    <row r="88" spans="2:20" s="23" customFormat="1" x14ac:dyDescent="0.2">
      <c r="B88" s="68" t="s">
        <v>21</v>
      </c>
      <c r="C88" s="69"/>
      <c r="D88" s="69"/>
      <c r="E88" s="69"/>
      <c r="F88" s="70"/>
      <c r="G88" s="69"/>
      <c r="H88" s="69"/>
      <c r="I88" s="69"/>
      <c r="J88" s="69"/>
      <c r="K88" s="69"/>
      <c r="L88" s="69"/>
      <c r="M88" s="69"/>
      <c r="N88" s="69"/>
      <c r="O88" s="70"/>
      <c r="P88" s="69"/>
      <c r="Q88" s="69"/>
    </row>
    <row r="89" spans="2:20" x14ac:dyDescent="0.2"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</row>
    <row r="90" spans="2:20" ht="24" customHeight="1" x14ac:dyDescent="0.2">
      <c r="B90" s="287" t="s">
        <v>43</v>
      </c>
      <c r="C90" s="8"/>
      <c r="D90" s="8"/>
      <c r="E90" s="8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</row>
    <row r="91" spans="2:20" s="23" customFormat="1" ht="15" customHeight="1" x14ac:dyDescent="0.2">
      <c r="B91" s="135" t="s">
        <v>61</v>
      </c>
      <c r="C91" s="114"/>
      <c r="D91" s="115"/>
      <c r="E91" s="115"/>
      <c r="F91" s="340" t="s">
        <v>25</v>
      </c>
      <c r="G91" s="118"/>
      <c r="H91" s="119"/>
      <c r="I91" s="119"/>
      <c r="J91" s="119"/>
      <c r="K91" s="119"/>
      <c r="L91" s="119"/>
      <c r="M91" s="119"/>
      <c r="N91" s="119"/>
      <c r="O91" s="340" t="s">
        <v>38</v>
      </c>
      <c r="P91" s="118"/>
      <c r="Q91" s="119"/>
      <c r="R91" s="119"/>
      <c r="S91" s="340" t="s">
        <v>27</v>
      </c>
      <c r="T91" s="343" t="s">
        <v>7</v>
      </c>
    </row>
    <row r="92" spans="2:20" s="23" customFormat="1" ht="15" customHeight="1" x14ac:dyDescent="0.2">
      <c r="B92" s="144" t="s">
        <v>35</v>
      </c>
      <c r="C92" s="116"/>
      <c r="D92" s="117"/>
      <c r="E92" s="117"/>
      <c r="F92" s="341"/>
      <c r="G92" s="120"/>
      <c r="H92" s="121"/>
      <c r="I92" s="121"/>
      <c r="J92" s="121"/>
      <c r="K92" s="121"/>
      <c r="L92" s="121"/>
      <c r="M92" s="121"/>
      <c r="N92" s="121"/>
      <c r="O92" s="341"/>
      <c r="P92" s="120"/>
      <c r="Q92" s="121"/>
      <c r="R92" s="121"/>
      <c r="S92" s="341"/>
      <c r="T92" s="344"/>
    </row>
    <row r="93" spans="2:20" s="23" customFormat="1" ht="15" customHeight="1" x14ac:dyDescent="0.2">
      <c r="B93" s="137" t="s">
        <v>57</v>
      </c>
      <c r="C93" s="32" t="s">
        <v>56</v>
      </c>
      <c r="D93" s="32" t="s">
        <v>14</v>
      </c>
      <c r="E93" s="32" t="s">
        <v>0</v>
      </c>
      <c r="F93" s="342"/>
      <c r="G93" s="58" t="s">
        <v>15</v>
      </c>
      <c r="H93" s="58" t="s">
        <v>16</v>
      </c>
      <c r="I93" s="58" t="s">
        <v>6</v>
      </c>
      <c r="J93" s="58" t="s">
        <v>5</v>
      </c>
      <c r="K93" s="58" t="s">
        <v>1</v>
      </c>
      <c r="L93" s="33" t="s">
        <v>23</v>
      </c>
      <c r="M93" s="34" t="s">
        <v>24</v>
      </c>
      <c r="N93" s="33" t="s">
        <v>47</v>
      </c>
      <c r="O93" s="342"/>
      <c r="P93" s="58" t="s">
        <v>4</v>
      </c>
      <c r="Q93" s="58" t="s">
        <v>2</v>
      </c>
      <c r="R93" s="58" t="s">
        <v>17</v>
      </c>
      <c r="S93" s="342"/>
      <c r="T93" s="345"/>
    </row>
    <row r="94" spans="2:20" s="23" customFormat="1" x14ac:dyDescent="0.2">
      <c r="B94" s="138" t="s">
        <v>66</v>
      </c>
      <c r="C94" s="104"/>
      <c r="D94" s="102"/>
      <c r="E94" s="102"/>
      <c r="F94" s="39"/>
      <c r="G94" s="104"/>
      <c r="H94" s="102"/>
      <c r="I94" s="102"/>
      <c r="J94" s="102"/>
      <c r="K94" s="102"/>
      <c r="L94" s="102"/>
      <c r="M94" s="102"/>
      <c r="N94" s="102"/>
      <c r="O94" s="39"/>
      <c r="P94" s="102"/>
      <c r="Q94" s="102"/>
      <c r="R94" s="35"/>
      <c r="S94" s="35"/>
      <c r="T94" s="71"/>
    </row>
    <row r="95" spans="2:20" s="23" customFormat="1" x14ac:dyDescent="0.2">
      <c r="B95" s="147" t="s">
        <v>22</v>
      </c>
      <c r="C95" s="337">
        <f>ROUND(B15*C171,6)</f>
        <v>0.30749100000000001</v>
      </c>
      <c r="D95" s="337">
        <f>ROUND(B15*C172,6)</f>
        <v>4.4595999999999997E-2</v>
      </c>
      <c r="E95" s="337">
        <f>C173</f>
        <v>7.9459999999999999E-3</v>
      </c>
      <c r="F95" s="346">
        <f>SUM(C95:E100)</f>
        <v>0.36003300000000005</v>
      </c>
      <c r="G95" s="348" t="s">
        <v>26</v>
      </c>
      <c r="H95" s="37">
        <f t="shared" ref="H95:H100" si="8">G178</f>
        <v>0</v>
      </c>
      <c r="I95" s="337">
        <f>ROUND(B15*G184,6)</f>
        <v>0.128966</v>
      </c>
      <c r="J95" s="337">
        <f>C185</f>
        <v>1.186E-3</v>
      </c>
      <c r="K95" s="337">
        <f>C186</f>
        <v>1.4455000000000001E-2</v>
      </c>
      <c r="L95" s="348" t="s">
        <v>26</v>
      </c>
      <c r="M95" s="348" t="s">
        <v>26</v>
      </c>
      <c r="N95" s="348" t="s">
        <v>26</v>
      </c>
      <c r="O95" s="39">
        <f>H95+I95+J95+K95</f>
        <v>0.14460699999999999</v>
      </c>
      <c r="P95" s="337">
        <f>C192</f>
        <v>1.2695E-2</v>
      </c>
      <c r="Q95" s="37">
        <f t="shared" ref="Q95:Q100" si="9">C193</f>
        <v>0</v>
      </c>
      <c r="R95" s="337">
        <f>C199</f>
        <v>4.6379999999999998E-3</v>
      </c>
      <c r="S95" s="39">
        <f>+P95+Q95+R95</f>
        <v>1.7333000000000001E-2</v>
      </c>
      <c r="T95" s="40">
        <f>F95+O95+S95</f>
        <v>0.52197300000000002</v>
      </c>
    </row>
    <row r="96" spans="2:20" s="23" customFormat="1" x14ac:dyDescent="0.2">
      <c r="B96" s="147" t="s">
        <v>46</v>
      </c>
      <c r="C96" s="337"/>
      <c r="D96" s="337"/>
      <c r="E96" s="337"/>
      <c r="F96" s="346"/>
      <c r="G96" s="348"/>
      <c r="H96" s="37">
        <f t="shared" si="8"/>
        <v>0.16543099999999999</v>
      </c>
      <c r="I96" s="337"/>
      <c r="J96" s="337"/>
      <c r="K96" s="337"/>
      <c r="L96" s="348"/>
      <c r="M96" s="348"/>
      <c r="N96" s="348"/>
      <c r="O96" s="39">
        <f>H96+I95+J95+K95</f>
        <v>0.31003800000000004</v>
      </c>
      <c r="P96" s="337"/>
      <c r="Q96" s="37">
        <f t="shared" si="9"/>
        <v>4.6199999999999998E-2</v>
      </c>
      <c r="R96" s="337"/>
      <c r="S96" s="39">
        <f>+P95+Q96+R95</f>
        <v>6.3532999999999992E-2</v>
      </c>
      <c r="T96" s="40">
        <f>F95+O96+S96</f>
        <v>0.73360400000000003</v>
      </c>
    </row>
    <row r="97" spans="2:20" s="23" customFormat="1" x14ac:dyDescent="0.2">
      <c r="B97" s="147" t="s">
        <v>8</v>
      </c>
      <c r="C97" s="337"/>
      <c r="D97" s="337"/>
      <c r="E97" s="337"/>
      <c r="F97" s="346"/>
      <c r="G97" s="348"/>
      <c r="H97" s="37">
        <f t="shared" si="8"/>
        <v>0.15141499999999999</v>
      </c>
      <c r="I97" s="337"/>
      <c r="J97" s="337"/>
      <c r="K97" s="337"/>
      <c r="L97" s="348"/>
      <c r="M97" s="348"/>
      <c r="N97" s="348"/>
      <c r="O97" s="39">
        <f>H97+I95+J95+K95</f>
        <v>0.29602200000000001</v>
      </c>
      <c r="P97" s="337"/>
      <c r="Q97" s="37">
        <f t="shared" si="9"/>
        <v>2.7300000000000001E-2</v>
      </c>
      <c r="R97" s="337"/>
      <c r="S97" s="39">
        <f>+P95+Q97+R95</f>
        <v>4.4633000000000006E-2</v>
      </c>
      <c r="T97" s="40">
        <f>F95+O97+S97</f>
        <v>0.70068800000000009</v>
      </c>
    </row>
    <row r="98" spans="2:20" s="23" customFormat="1" x14ac:dyDescent="0.2">
      <c r="B98" s="147" t="s">
        <v>9</v>
      </c>
      <c r="C98" s="337"/>
      <c r="D98" s="337"/>
      <c r="E98" s="337"/>
      <c r="F98" s="346"/>
      <c r="G98" s="348"/>
      <c r="H98" s="37">
        <f t="shared" si="8"/>
        <v>0.15205199999999999</v>
      </c>
      <c r="I98" s="337"/>
      <c r="J98" s="337"/>
      <c r="K98" s="337"/>
      <c r="L98" s="348"/>
      <c r="M98" s="348"/>
      <c r="N98" s="348"/>
      <c r="O98" s="39">
        <f>H98+I95+J95+K95</f>
        <v>0.29665900000000001</v>
      </c>
      <c r="P98" s="337"/>
      <c r="Q98" s="37">
        <f t="shared" si="9"/>
        <v>2.2100000000000002E-2</v>
      </c>
      <c r="R98" s="337"/>
      <c r="S98" s="39">
        <f>+P95+Q98+R95</f>
        <v>3.9432999999999996E-2</v>
      </c>
      <c r="T98" s="40">
        <f>F95+O98+S98</f>
        <v>0.6961250000000001</v>
      </c>
    </row>
    <row r="99" spans="2:20" s="23" customFormat="1" x14ac:dyDescent="0.2">
      <c r="B99" s="147" t="s">
        <v>10</v>
      </c>
      <c r="C99" s="337"/>
      <c r="D99" s="337"/>
      <c r="E99" s="337"/>
      <c r="F99" s="346"/>
      <c r="G99" s="348"/>
      <c r="H99" s="37">
        <f t="shared" si="8"/>
        <v>0.11361399999999999</v>
      </c>
      <c r="I99" s="337"/>
      <c r="J99" s="337"/>
      <c r="K99" s="337"/>
      <c r="L99" s="348"/>
      <c r="M99" s="348"/>
      <c r="N99" s="348"/>
      <c r="O99" s="39">
        <f>H99+I95+J95+K95</f>
        <v>0.25822099999999998</v>
      </c>
      <c r="P99" s="337"/>
      <c r="Q99" s="37">
        <f t="shared" si="9"/>
        <v>1.5800000000000002E-2</v>
      </c>
      <c r="R99" s="337"/>
      <c r="S99" s="39">
        <f>+P95+Q99+R95</f>
        <v>3.3132999999999996E-2</v>
      </c>
      <c r="T99" s="40">
        <f>F95+O99+S99</f>
        <v>0.65138700000000005</v>
      </c>
    </row>
    <row r="100" spans="2:20" s="23" customFormat="1" x14ac:dyDescent="0.2">
      <c r="B100" s="147" t="s">
        <v>11</v>
      </c>
      <c r="C100" s="338"/>
      <c r="D100" s="338"/>
      <c r="E100" s="338"/>
      <c r="F100" s="347"/>
      <c r="G100" s="349"/>
      <c r="H100" s="37">
        <f t="shared" si="8"/>
        <v>5.7549999999999997E-2</v>
      </c>
      <c r="I100" s="338"/>
      <c r="J100" s="338"/>
      <c r="K100" s="338"/>
      <c r="L100" s="349"/>
      <c r="M100" s="349"/>
      <c r="N100" s="349"/>
      <c r="O100" s="39">
        <f>H100+I95+J95+K95</f>
        <v>0.20215699999999998</v>
      </c>
      <c r="P100" s="338"/>
      <c r="Q100" s="37">
        <f t="shared" si="9"/>
        <v>6.6E-3</v>
      </c>
      <c r="R100" s="338"/>
      <c r="S100" s="39">
        <f>+P95+Q100+R95</f>
        <v>2.3932999999999999E-2</v>
      </c>
      <c r="T100" s="40">
        <f>F95+O100+S100</f>
        <v>0.58612299999999995</v>
      </c>
    </row>
    <row r="101" spans="2:20" s="23" customFormat="1" x14ac:dyDescent="0.2">
      <c r="B101" s="140" t="s">
        <v>28</v>
      </c>
      <c r="C101" s="42"/>
      <c r="D101" s="43"/>
      <c r="E101" s="42"/>
      <c r="F101" s="45"/>
      <c r="G101" s="67"/>
      <c r="H101" s="42"/>
      <c r="I101" s="43"/>
      <c r="J101" s="42"/>
      <c r="K101" s="42"/>
      <c r="L101" s="42"/>
      <c r="M101" s="42"/>
      <c r="N101" s="42"/>
      <c r="O101" s="45"/>
      <c r="P101" s="42"/>
      <c r="Q101" s="43"/>
      <c r="R101" s="44"/>
      <c r="S101" s="44"/>
      <c r="T101" s="46"/>
    </row>
    <row r="102" spans="2:20" s="23" customFormat="1" x14ac:dyDescent="0.2">
      <c r="B102" s="148" t="s">
        <v>20</v>
      </c>
      <c r="C102" s="348" t="s">
        <v>26</v>
      </c>
      <c r="D102" s="348" t="s">
        <v>26</v>
      </c>
      <c r="E102" s="356">
        <f>D173</f>
        <v>63.36</v>
      </c>
      <c r="F102" s="354">
        <f>SUM(C102:E104)</f>
        <v>63.36</v>
      </c>
      <c r="G102" s="48">
        <f>G175</f>
        <v>85.08</v>
      </c>
      <c r="H102" s="348" t="s">
        <v>26</v>
      </c>
      <c r="I102" s="348" t="s">
        <v>26</v>
      </c>
      <c r="J102" s="348" t="s">
        <v>26</v>
      </c>
      <c r="K102" s="348" t="s">
        <v>26</v>
      </c>
      <c r="L102" s="356">
        <f>G187</f>
        <v>-0.34</v>
      </c>
      <c r="M102" s="356">
        <f>G188</f>
        <v>-0.56999999999999995</v>
      </c>
      <c r="N102" s="356">
        <f>G189</f>
        <v>0</v>
      </c>
      <c r="O102" s="49">
        <f>G102+L102+M102+N102</f>
        <v>84.17</v>
      </c>
      <c r="P102" s="348" t="s">
        <v>26</v>
      </c>
      <c r="Q102" s="356">
        <f>D193</f>
        <v>-26.13</v>
      </c>
      <c r="R102" s="348" t="s">
        <v>26</v>
      </c>
      <c r="S102" s="354">
        <f>Q102</f>
        <v>-26.13</v>
      </c>
      <c r="T102" s="50">
        <f>F102+O102+S102</f>
        <v>121.4</v>
      </c>
    </row>
    <row r="103" spans="2:20" s="23" customFormat="1" x14ac:dyDescent="0.2">
      <c r="B103" s="141" t="s">
        <v>18</v>
      </c>
      <c r="C103" s="337"/>
      <c r="D103" s="337"/>
      <c r="E103" s="356"/>
      <c r="F103" s="354"/>
      <c r="G103" s="48">
        <f>G176</f>
        <v>596.30000000000007</v>
      </c>
      <c r="H103" s="337"/>
      <c r="I103" s="337"/>
      <c r="J103" s="337"/>
      <c r="K103" s="337"/>
      <c r="L103" s="356"/>
      <c r="M103" s="356"/>
      <c r="N103" s="356"/>
      <c r="O103" s="149">
        <f>G103+L102+M102+N102</f>
        <v>595.39</v>
      </c>
      <c r="P103" s="337"/>
      <c r="Q103" s="356"/>
      <c r="R103" s="337"/>
      <c r="S103" s="354"/>
      <c r="T103" s="151">
        <f>F102+O103+S102</f>
        <v>632.62</v>
      </c>
    </row>
    <row r="104" spans="2:20" s="23" customFormat="1" x14ac:dyDescent="0.2">
      <c r="B104" s="142" t="s">
        <v>19</v>
      </c>
      <c r="C104" s="338"/>
      <c r="D104" s="338"/>
      <c r="E104" s="357"/>
      <c r="F104" s="355"/>
      <c r="G104" s="52">
        <f>G177</f>
        <v>1227.19</v>
      </c>
      <c r="H104" s="338"/>
      <c r="I104" s="338"/>
      <c r="J104" s="338"/>
      <c r="K104" s="338"/>
      <c r="L104" s="357"/>
      <c r="M104" s="357"/>
      <c r="N104" s="357"/>
      <c r="O104" s="150">
        <f>G104+L102+M102+N102</f>
        <v>1226.2800000000002</v>
      </c>
      <c r="P104" s="338"/>
      <c r="Q104" s="357"/>
      <c r="R104" s="338"/>
      <c r="S104" s="355"/>
      <c r="T104" s="152">
        <f>F102+O104+S102</f>
        <v>1263.51</v>
      </c>
    </row>
    <row r="105" spans="2:20" s="23" customFormat="1" ht="25.5" customHeight="1" x14ac:dyDescent="0.2">
      <c r="B105" s="143" t="s">
        <v>31</v>
      </c>
      <c r="C105" s="362" t="s">
        <v>32</v>
      </c>
      <c r="D105" s="363"/>
      <c r="E105" s="363"/>
      <c r="F105" s="363"/>
      <c r="G105" s="363"/>
      <c r="H105" s="363"/>
      <c r="I105" s="363"/>
      <c r="J105" s="363"/>
      <c r="K105" s="363"/>
      <c r="L105" s="363"/>
      <c r="M105" s="363"/>
      <c r="N105" s="363"/>
      <c r="O105" s="363"/>
      <c r="P105" s="363"/>
      <c r="Q105" s="363"/>
      <c r="R105" s="363"/>
      <c r="S105" s="363"/>
      <c r="T105" s="364"/>
    </row>
    <row r="106" spans="2:20" s="23" customFormat="1" x14ac:dyDescent="0.2">
      <c r="B106" s="68" t="s">
        <v>21</v>
      </c>
      <c r="C106" s="69"/>
      <c r="D106" s="69"/>
      <c r="E106" s="69"/>
      <c r="F106" s="70"/>
      <c r="G106" s="69"/>
      <c r="H106" s="69"/>
      <c r="I106" s="69"/>
      <c r="J106" s="69"/>
      <c r="K106" s="69"/>
      <c r="L106" s="69"/>
      <c r="M106" s="69"/>
      <c r="N106" s="69"/>
      <c r="O106" s="70"/>
      <c r="P106" s="69"/>
      <c r="Q106" s="69"/>
    </row>
    <row r="107" spans="2:20" x14ac:dyDescent="0.2"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</row>
    <row r="108" spans="2:20" ht="24" customHeight="1" x14ac:dyDescent="0.2">
      <c r="B108" s="287" t="s">
        <v>44</v>
      </c>
      <c r="C108" s="8"/>
      <c r="D108" s="8"/>
      <c r="E108" s="8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</row>
    <row r="109" spans="2:20" s="23" customFormat="1" ht="15" customHeight="1" x14ac:dyDescent="0.2">
      <c r="B109" s="135" t="s">
        <v>61</v>
      </c>
      <c r="C109" s="114"/>
      <c r="D109" s="115"/>
      <c r="E109" s="115"/>
      <c r="F109" s="340" t="s">
        <v>25</v>
      </c>
      <c r="G109" s="118"/>
      <c r="H109" s="119"/>
      <c r="I109" s="119"/>
      <c r="J109" s="119"/>
      <c r="K109" s="119"/>
      <c r="L109" s="119"/>
      <c r="M109" s="119"/>
      <c r="N109" s="119"/>
      <c r="O109" s="340" t="s">
        <v>38</v>
      </c>
      <c r="P109" s="118"/>
      <c r="Q109" s="119"/>
      <c r="R109" s="119"/>
      <c r="S109" s="340" t="s">
        <v>27</v>
      </c>
      <c r="T109" s="343" t="s">
        <v>7</v>
      </c>
    </row>
    <row r="110" spans="2:20" s="23" customFormat="1" ht="15" customHeight="1" x14ac:dyDescent="0.2">
      <c r="B110" s="144" t="s">
        <v>36</v>
      </c>
      <c r="C110" s="116"/>
      <c r="D110" s="117"/>
      <c r="E110" s="117"/>
      <c r="F110" s="341"/>
      <c r="G110" s="120"/>
      <c r="H110" s="121"/>
      <c r="I110" s="121"/>
      <c r="J110" s="121"/>
      <c r="K110" s="121"/>
      <c r="L110" s="121"/>
      <c r="M110" s="121"/>
      <c r="N110" s="121"/>
      <c r="O110" s="341"/>
      <c r="P110" s="120"/>
      <c r="Q110" s="121"/>
      <c r="R110" s="121"/>
      <c r="S110" s="341"/>
      <c r="T110" s="344"/>
    </row>
    <row r="111" spans="2:20" s="23" customFormat="1" ht="15" customHeight="1" x14ac:dyDescent="0.2">
      <c r="B111" s="137" t="s">
        <v>57</v>
      </c>
      <c r="C111" s="32" t="s">
        <v>56</v>
      </c>
      <c r="D111" s="32" t="s">
        <v>14</v>
      </c>
      <c r="E111" s="32" t="s">
        <v>0</v>
      </c>
      <c r="F111" s="342"/>
      <c r="G111" s="58" t="s">
        <v>15</v>
      </c>
      <c r="H111" s="58" t="s">
        <v>16</v>
      </c>
      <c r="I111" s="58" t="s">
        <v>6</v>
      </c>
      <c r="J111" s="58" t="s">
        <v>5</v>
      </c>
      <c r="K111" s="58" t="s">
        <v>1</v>
      </c>
      <c r="L111" s="33" t="s">
        <v>23</v>
      </c>
      <c r="M111" s="34" t="s">
        <v>24</v>
      </c>
      <c r="N111" s="33" t="s">
        <v>47</v>
      </c>
      <c r="O111" s="342"/>
      <c r="P111" s="58" t="s">
        <v>4</v>
      </c>
      <c r="Q111" s="58" t="s">
        <v>2</v>
      </c>
      <c r="R111" s="58" t="s">
        <v>17</v>
      </c>
      <c r="S111" s="342"/>
      <c r="T111" s="345"/>
    </row>
    <row r="112" spans="2:20" s="23" customFormat="1" x14ac:dyDescent="0.2">
      <c r="B112" s="138" t="s">
        <v>66</v>
      </c>
      <c r="C112" s="104"/>
      <c r="D112" s="102"/>
      <c r="E112" s="102"/>
      <c r="F112" s="109"/>
      <c r="G112" s="102"/>
      <c r="H112" s="104"/>
      <c r="I112" s="102"/>
      <c r="J112" s="102"/>
      <c r="K112" s="102"/>
      <c r="L112" s="102"/>
      <c r="M112" s="125"/>
      <c r="N112" s="102"/>
      <c r="O112" s="39"/>
      <c r="P112" s="104"/>
      <c r="Q112" s="102"/>
      <c r="R112" s="35"/>
      <c r="S112" s="35"/>
      <c r="T112" s="71"/>
    </row>
    <row r="113" spans="2:20" s="23" customFormat="1" x14ac:dyDescent="0.2">
      <c r="B113" s="147" t="s">
        <v>22</v>
      </c>
      <c r="C113" s="337">
        <f>ROUND(B15*C171,6)</f>
        <v>0.30749100000000001</v>
      </c>
      <c r="D113" s="337">
        <f>ROUND(B15*C172,6)</f>
        <v>4.4595999999999997E-2</v>
      </c>
      <c r="E113" s="337">
        <f>C173</f>
        <v>7.9459999999999999E-3</v>
      </c>
      <c r="F113" s="346">
        <f>SUM(C113:E118)</f>
        <v>0.36003300000000005</v>
      </c>
      <c r="G113" s="348" t="s">
        <v>26</v>
      </c>
      <c r="H113" s="72">
        <f t="shared" ref="H113:H118" si="10">H178</f>
        <v>0</v>
      </c>
      <c r="I113" s="337">
        <f>ROUND(B15*H184,6)</f>
        <v>0.128966</v>
      </c>
      <c r="J113" s="337">
        <f>C185</f>
        <v>1.186E-3</v>
      </c>
      <c r="K113" s="337">
        <f>C186</f>
        <v>1.4455000000000001E-2</v>
      </c>
      <c r="L113" s="348" t="s">
        <v>26</v>
      </c>
      <c r="M113" s="350" t="s">
        <v>26</v>
      </c>
      <c r="N113" s="348" t="s">
        <v>26</v>
      </c>
      <c r="O113" s="39">
        <f>H113+I113+J113+K113</f>
        <v>0.14460699999999999</v>
      </c>
      <c r="P113" s="360">
        <f>C192</f>
        <v>1.2695E-2</v>
      </c>
      <c r="Q113" s="37">
        <f t="shared" ref="Q113:Q118" si="11">C193</f>
        <v>0</v>
      </c>
      <c r="R113" s="337">
        <f>C199</f>
        <v>4.6379999999999998E-3</v>
      </c>
      <c r="S113" s="39">
        <f>+P113+Q113+R113</f>
        <v>1.7333000000000001E-2</v>
      </c>
      <c r="T113" s="40">
        <f>F113+O113+S113</f>
        <v>0.52197300000000002</v>
      </c>
    </row>
    <row r="114" spans="2:20" s="23" customFormat="1" x14ac:dyDescent="0.2">
      <c r="B114" s="147" t="s">
        <v>46</v>
      </c>
      <c r="C114" s="337"/>
      <c r="D114" s="337"/>
      <c r="E114" s="337"/>
      <c r="F114" s="346"/>
      <c r="G114" s="348"/>
      <c r="H114" s="72">
        <f t="shared" si="10"/>
        <v>0.22603600000000001</v>
      </c>
      <c r="I114" s="337"/>
      <c r="J114" s="337"/>
      <c r="K114" s="337"/>
      <c r="L114" s="348"/>
      <c r="M114" s="350"/>
      <c r="N114" s="348"/>
      <c r="O114" s="39">
        <f>H114+I113+J113+K113</f>
        <v>0.37064300000000006</v>
      </c>
      <c r="P114" s="360"/>
      <c r="Q114" s="37">
        <f t="shared" si="11"/>
        <v>4.6199999999999998E-2</v>
      </c>
      <c r="R114" s="337"/>
      <c r="S114" s="39">
        <f>+P113+Q114+R113</f>
        <v>6.3532999999999992E-2</v>
      </c>
      <c r="T114" s="40">
        <f>F113+O114+S114</f>
        <v>0.79420900000000005</v>
      </c>
    </row>
    <row r="115" spans="2:20" s="23" customFormat="1" x14ac:dyDescent="0.2">
      <c r="B115" s="147" t="s">
        <v>8</v>
      </c>
      <c r="C115" s="337"/>
      <c r="D115" s="337"/>
      <c r="E115" s="337"/>
      <c r="F115" s="346"/>
      <c r="G115" s="348"/>
      <c r="H115" s="72">
        <f t="shared" si="10"/>
        <v>0.20688600000000001</v>
      </c>
      <c r="I115" s="337"/>
      <c r="J115" s="337"/>
      <c r="K115" s="337"/>
      <c r="L115" s="348"/>
      <c r="M115" s="350"/>
      <c r="N115" s="348"/>
      <c r="O115" s="39">
        <f>H115+I113+J113+K113</f>
        <v>0.35149300000000006</v>
      </c>
      <c r="P115" s="360"/>
      <c r="Q115" s="37">
        <f t="shared" si="11"/>
        <v>2.7300000000000001E-2</v>
      </c>
      <c r="R115" s="337"/>
      <c r="S115" s="39">
        <f>+P113+Q115+R113</f>
        <v>4.4633000000000006E-2</v>
      </c>
      <c r="T115" s="40">
        <f>F113+O115+S115</f>
        <v>0.75615900000000014</v>
      </c>
    </row>
    <row r="116" spans="2:20" s="23" customFormat="1" x14ac:dyDescent="0.2">
      <c r="B116" s="147" t="s">
        <v>9</v>
      </c>
      <c r="C116" s="337"/>
      <c r="D116" s="337"/>
      <c r="E116" s="337"/>
      <c r="F116" s="346"/>
      <c r="G116" s="348"/>
      <c r="H116" s="72">
        <f t="shared" si="10"/>
        <v>0.207756</v>
      </c>
      <c r="I116" s="337"/>
      <c r="J116" s="337"/>
      <c r="K116" s="337"/>
      <c r="L116" s="348"/>
      <c r="M116" s="350"/>
      <c r="N116" s="348"/>
      <c r="O116" s="39">
        <f>H116+I113+J113+K113</f>
        <v>0.35236299999999998</v>
      </c>
      <c r="P116" s="360"/>
      <c r="Q116" s="37">
        <f t="shared" si="11"/>
        <v>2.2100000000000002E-2</v>
      </c>
      <c r="R116" s="337"/>
      <c r="S116" s="39">
        <f>+P113+Q116+R113</f>
        <v>3.9432999999999996E-2</v>
      </c>
      <c r="T116" s="40">
        <f>F113+O116+S116</f>
        <v>0.75182900000000008</v>
      </c>
    </row>
    <row r="117" spans="2:20" s="23" customFormat="1" x14ac:dyDescent="0.2">
      <c r="B117" s="147" t="s">
        <v>10</v>
      </c>
      <c r="C117" s="337"/>
      <c r="D117" s="337"/>
      <c r="E117" s="337"/>
      <c r="F117" s="346"/>
      <c r="G117" s="348"/>
      <c r="H117" s="72">
        <f t="shared" si="10"/>
        <v>0.15523699999999999</v>
      </c>
      <c r="I117" s="337"/>
      <c r="J117" s="337"/>
      <c r="K117" s="337"/>
      <c r="L117" s="348"/>
      <c r="M117" s="350"/>
      <c r="N117" s="348"/>
      <c r="O117" s="39">
        <f>H117+I113+J113+K113</f>
        <v>0.299844</v>
      </c>
      <c r="P117" s="360"/>
      <c r="Q117" s="37">
        <f t="shared" si="11"/>
        <v>1.5800000000000002E-2</v>
      </c>
      <c r="R117" s="337"/>
      <c r="S117" s="39">
        <f>+P113+Q117+R113</f>
        <v>3.3132999999999996E-2</v>
      </c>
      <c r="T117" s="40">
        <f>F113+O117+S117</f>
        <v>0.69301000000000001</v>
      </c>
    </row>
    <row r="118" spans="2:20" s="23" customFormat="1" x14ac:dyDescent="0.2">
      <c r="B118" s="147" t="s">
        <v>11</v>
      </c>
      <c r="C118" s="338"/>
      <c r="D118" s="338"/>
      <c r="E118" s="338"/>
      <c r="F118" s="347"/>
      <c r="G118" s="349"/>
      <c r="H118" s="72">
        <f t="shared" si="10"/>
        <v>7.8634000000000009E-2</v>
      </c>
      <c r="I118" s="338"/>
      <c r="J118" s="338"/>
      <c r="K118" s="338"/>
      <c r="L118" s="349"/>
      <c r="M118" s="351"/>
      <c r="N118" s="349"/>
      <c r="O118" s="39">
        <f>H118+I113+J113+K113</f>
        <v>0.22324099999999999</v>
      </c>
      <c r="P118" s="361"/>
      <c r="Q118" s="41">
        <f t="shared" si="11"/>
        <v>6.6E-3</v>
      </c>
      <c r="R118" s="338"/>
      <c r="S118" s="39">
        <f>+P113+Q118+R113</f>
        <v>2.3932999999999999E-2</v>
      </c>
      <c r="T118" s="40">
        <f>F113+O118+S118</f>
        <v>0.60720700000000005</v>
      </c>
    </row>
    <row r="119" spans="2:20" s="23" customFormat="1" x14ac:dyDescent="0.2">
      <c r="B119" s="140" t="s">
        <v>28</v>
      </c>
      <c r="C119" s="42"/>
      <c r="D119" s="66"/>
      <c r="E119" s="42"/>
      <c r="F119" s="73"/>
      <c r="G119" s="42"/>
      <c r="H119" s="43"/>
      <c r="I119" s="42"/>
      <c r="J119" s="42"/>
      <c r="K119" s="43"/>
      <c r="L119" s="42"/>
      <c r="M119" s="43"/>
      <c r="N119" s="42"/>
      <c r="O119" s="45"/>
      <c r="P119" s="43"/>
      <c r="Q119" s="42"/>
      <c r="R119" s="44"/>
      <c r="S119" s="44"/>
      <c r="T119" s="46"/>
    </row>
    <row r="120" spans="2:20" s="23" customFormat="1" x14ac:dyDescent="0.2">
      <c r="B120" s="148" t="s">
        <v>20</v>
      </c>
      <c r="C120" s="348" t="s">
        <v>26</v>
      </c>
      <c r="D120" s="348" t="s">
        <v>26</v>
      </c>
      <c r="E120" s="356">
        <f>D173</f>
        <v>63.36</v>
      </c>
      <c r="F120" s="354">
        <f>SUM(C120:E122)</f>
        <v>63.36</v>
      </c>
      <c r="G120" s="47">
        <f>H175</f>
        <v>96.38</v>
      </c>
      <c r="H120" s="348" t="s">
        <v>26</v>
      </c>
      <c r="I120" s="348" t="s">
        <v>26</v>
      </c>
      <c r="J120" s="348" t="s">
        <v>26</v>
      </c>
      <c r="K120" s="348" t="s">
        <v>26</v>
      </c>
      <c r="L120" s="356">
        <f>H187</f>
        <v>0</v>
      </c>
      <c r="M120" s="358">
        <f>H188</f>
        <v>0</v>
      </c>
      <c r="N120" s="356">
        <f>H189</f>
        <v>0</v>
      </c>
      <c r="O120" s="49">
        <f>G120+L120+M120+N120</f>
        <v>96.38</v>
      </c>
      <c r="P120" s="348" t="s">
        <v>26</v>
      </c>
      <c r="Q120" s="356">
        <f>D193</f>
        <v>-26.13</v>
      </c>
      <c r="R120" s="348" t="s">
        <v>26</v>
      </c>
      <c r="S120" s="354">
        <f>Q120</f>
        <v>-26.13</v>
      </c>
      <c r="T120" s="50">
        <f>F120+O120+S120</f>
        <v>133.61000000000001</v>
      </c>
    </row>
    <row r="121" spans="2:20" s="23" customFormat="1" x14ac:dyDescent="0.2">
      <c r="B121" s="141" t="s">
        <v>18</v>
      </c>
      <c r="C121" s="337"/>
      <c r="D121" s="337"/>
      <c r="E121" s="356"/>
      <c r="F121" s="354"/>
      <c r="G121" s="47">
        <f>H176</f>
        <v>647.40000000000009</v>
      </c>
      <c r="H121" s="337"/>
      <c r="I121" s="337"/>
      <c r="J121" s="337"/>
      <c r="K121" s="337"/>
      <c r="L121" s="356"/>
      <c r="M121" s="358"/>
      <c r="N121" s="356"/>
      <c r="O121" s="149">
        <f>G121+L120+M120+N120</f>
        <v>647.40000000000009</v>
      </c>
      <c r="P121" s="337"/>
      <c r="Q121" s="356"/>
      <c r="R121" s="337"/>
      <c r="S121" s="354"/>
      <c r="T121" s="151">
        <f>F120+O121+S120</f>
        <v>684.63000000000011</v>
      </c>
    </row>
    <row r="122" spans="2:20" s="23" customFormat="1" x14ac:dyDescent="0.2">
      <c r="B122" s="142" t="s">
        <v>19</v>
      </c>
      <c r="C122" s="338"/>
      <c r="D122" s="338"/>
      <c r="E122" s="357"/>
      <c r="F122" s="355"/>
      <c r="G122" s="51">
        <f>H177</f>
        <v>1457.5</v>
      </c>
      <c r="H122" s="338"/>
      <c r="I122" s="338"/>
      <c r="J122" s="338"/>
      <c r="K122" s="338"/>
      <c r="L122" s="357"/>
      <c r="M122" s="359"/>
      <c r="N122" s="357"/>
      <c r="O122" s="150">
        <f>G122+L120+M120+N120</f>
        <v>1457.5</v>
      </c>
      <c r="P122" s="338"/>
      <c r="Q122" s="357"/>
      <c r="R122" s="338"/>
      <c r="S122" s="355"/>
      <c r="T122" s="152">
        <f>F120+O122+S120</f>
        <v>1494.7299999999998</v>
      </c>
    </row>
    <row r="123" spans="2:20" s="23" customFormat="1" ht="25.5" customHeight="1" x14ac:dyDescent="0.2">
      <c r="B123" s="143" t="s">
        <v>31</v>
      </c>
      <c r="C123" s="362" t="s">
        <v>32</v>
      </c>
      <c r="D123" s="363"/>
      <c r="E123" s="363"/>
      <c r="F123" s="363"/>
      <c r="G123" s="363"/>
      <c r="H123" s="363"/>
      <c r="I123" s="363"/>
      <c r="J123" s="363"/>
      <c r="K123" s="363"/>
      <c r="L123" s="363"/>
      <c r="M123" s="363"/>
      <c r="N123" s="363"/>
      <c r="O123" s="363"/>
      <c r="P123" s="363"/>
      <c r="Q123" s="363"/>
      <c r="R123" s="363"/>
      <c r="S123" s="363"/>
      <c r="T123" s="364"/>
    </row>
    <row r="124" spans="2:20" s="23" customFormat="1" x14ac:dyDescent="0.2">
      <c r="B124" s="68" t="s">
        <v>21</v>
      </c>
      <c r="F124" s="74"/>
      <c r="G124" s="74"/>
      <c r="H124" s="74"/>
      <c r="I124" s="74"/>
      <c r="J124" s="74"/>
      <c r="K124" s="74"/>
      <c r="L124" s="74"/>
      <c r="M124" s="74"/>
      <c r="N124" s="74"/>
      <c r="O124" s="75"/>
      <c r="P124" s="74"/>
      <c r="Q124" s="74"/>
      <c r="R124" s="74"/>
      <c r="S124" s="74"/>
    </row>
    <row r="125" spans="2:20" x14ac:dyDescent="0.2">
      <c r="F125" s="2"/>
      <c r="G125" s="2"/>
      <c r="H125" s="2"/>
      <c r="I125" s="2"/>
      <c r="J125" s="2"/>
      <c r="K125" s="2"/>
      <c r="L125" s="2"/>
      <c r="M125" s="2"/>
      <c r="N125" s="2"/>
      <c r="O125" s="3"/>
      <c r="P125" s="2"/>
      <c r="Q125" s="2"/>
      <c r="R125" s="2"/>
      <c r="S125" s="2"/>
    </row>
    <row r="126" spans="2:20" ht="24" customHeight="1" x14ac:dyDescent="0.2">
      <c r="B126" s="287" t="s">
        <v>48</v>
      </c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2:20" s="23" customFormat="1" ht="15" customHeight="1" x14ac:dyDescent="0.2">
      <c r="B127" s="135" t="s">
        <v>61</v>
      </c>
      <c r="C127" s="114"/>
      <c r="D127" s="115"/>
      <c r="E127" s="115"/>
      <c r="F127" s="340" t="s">
        <v>25</v>
      </c>
      <c r="G127" s="118"/>
      <c r="H127" s="119"/>
      <c r="I127" s="119"/>
      <c r="J127" s="119"/>
      <c r="K127" s="119"/>
      <c r="L127" s="119"/>
      <c r="M127" s="119"/>
      <c r="N127" s="119"/>
      <c r="O127" s="340" t="s">
        <v>38</v>
      </c>
      <c r="P127" s="118"/>
      <c r="Q127" s="119"/>
      <c r="R127" s="119"/>
      <c r="S127" s="340" t="s">
        <v>27</v>
      </c>
      <c r="T127" s="343" t="s">
        <v>7</v>
      </c>
    </row>
    <row r="128" spans="2:20" s="23" customFormat="1" ht="15" customHeight="1" x14ac:dyDescent="0.2">
      <c r="B128" s="144" t="s">
        <v>49</v>
      </c>
      <c r="C128" s="116"/>
      <c r="D128" s="117"/>
      <c r="E128" s="117"/>
      <c r="F128" s="341"/>
      <c r="G128" s="120"/>
      <c r="H128" s="121"/>
      <c r="I128" s="121"/>
      <c r="J128" s="121"/>
      <c r="K128" s="121"/>
      <c r="L128" s="121"/>
      <c r="M128" s="121"/>
      <c r="N128" s="121"/>
      <c r="O128" s="341"/>
      <c r="P128" s="120"/>
      <c r="Q128" s="121"/>
      <c r="R128" s="121"/>
      <c r="S128" s="341"/>
      <c r="T128" s="344"/>
    </row>
    <row r="129" spans="2:20" s="23" customFormat="1" ht="15" customHeight="1" x14ac:dyDescent="0.2">
      <c r="B129" s="137" t="s">
        <v>57</v>
      </c>
      <c r="C129" s="32" t="s">
        <v>56</v>
      </c>
      <c r="D129" s="32" t="s">
        <v>14</v>
      </c>
      <c r="E129" s="32" t="s">
        <v>0</v>
      </c>
      <c r="F129" s="342"/>
      <c r="G129" s="58" t="s">
        <v>15</v>
      </c>
      <c r="H129" s="58" t="s">
        <v>16</v>
      </c>
      <c r="I129" s="58" t="s">
        <v>6</v>
      </c>
      <c r="J129" s="58" t="s">
        <v>5</v>
      </c>
      <c r="K129" s="58" t="s">
        <v>1</v>
      </c>
      <c r="L129" s="33" t="s">
        <v>23</v>
      </c>
      <c r="M129" s="34" t="s">
        <v>24</v>
      </c>
      <c r="N129" s="33" t="s">
        <v>47</v>
      </c>
      <c r="O129" s="342"/>
      <c r="P129" s="58" t="s">
        <v>4</v>
      </c>
      <c r="Q129" s="58" t="s">
        <v>2</v>
      </c>
      <c r="R129" s="58" t="s">
        <v>17</v>
      </c>
      <c r="S129" s="342"/>
      <c r="T129" s="345"/>
    </row>
    <row r="130" spans="2:20" s="23" customFormat="1" x14ac:dyDescent="0.2">
      <c r="B130" s="138" t="s">
        <v>66</v>
      </c>
      <c r="C130" s="35"/>
      <c r="D130" s="35"/>
      <c r="E130" s="35"/>
      <c r="F130" s="110"/>
      <c r="G130" s="110"/>
      <c r="H130" s="110"/>
      <c r="I130" s="110"/>
      <c r="J130" s="110"/>
      <c r="K130" s="110"/>
      <c r="L130" s="110"/>
      <c r="M130" s="110"/>
      <c r="N130" s="110"/>
      <c r="O130" s="111"/>
      <c r="P130" s="110"/>
      <c r="Q130" s="110"/>
      <c r="R130" s="110"/>
      <c r="S130" s="110"/>
      <c r="T130" s="71"/>
    </row>
    <row r="131" spans="2:20" s="23" customFormat="1" x14ac:dyDescent="0.2">
      <c r="B131" s="147" t="s">
        <v>22</v>
      </c>
      <c r="C131" s="337">
        <f>ROUND(B15*C171,6)</f>
        <v>0.30749100000000001</v>
      </c>
      <c r="D131" s="337">
        <f>ROUND(B15*C172,6)</f>
        <v>4.4595999999999997E-2</v>
      </c>
      <c r="E131" s="337">
        <f>C173</f>
        <v>7.9459999999999999E-3</v>
      </c>
      <c r="F131" s="346">
        <f>SUM(C131:E136)</f>
        <v>0.36003300000000005</v>
      </c>
      <c r="G131" s="348" t="s">
        <v>26</v>
      </c>
      <c r="H131" s="72">
        <f>I178</f>
        <v>0</v>
      </c>
      <c r="I131" s="337">
        <f>ROUND(B15*I184,6)</f>
        <v>0.128966</v>
      </c>
      <c r="J131" s="337">
        <f>C185</f>
        <v>1.186E-3</v>
      </c>
      <c r="K131" s="337">
        <f>C186</f>
        <v>1.4455000000000001E-2</v>
      </c>
      <c r="L131" s="348" t="s">
        <v>26</v>
      </c>
      <c r="M131" s="348" t="s">
        <v>26</v>
      </c>
      <c r="N131" s="348" t="s">
        <v>26</v>
      </c>
      <c r="O131" s="39">
        <f>H131+I131+J131+K131</f>
        <v>0.14460699999999999</v>
      </c>
      <c r="P131" s="337">
        <f>C192</f>
        <v>1.2695E-2</v>
      </c>
      <c r="Q131" s="37">
        <f>C193</f>
        <v>0</v>
      </c>
      <c r="R131" s="337">
        <f>C199</f>
        <v>4.6379999999999998E-3</v>
      </c>
      <c r="S131" s="39">
        <f>P131+Q131+R131</f>
        <v>1.7333000000000001E-2</v>
      </c>
      <c r="T131" s="40">
        <f>F131+O131+S131</f>
        <v>0.52197300000000002</v>
      </c>
    </row>
    <row r="132" spans="2:20" s="23" customFormat="1" x14ac:dyDescent="0.2">
      <c r="B132" s="147" t="s">
        <v>46</v>
      </c>
      <c r="C132" s="337"/>
      <c r="D132" s="337"/>
      <c r="E132" s="337"/>
      <c r="F132" s="346"/>
      <c r="G132" s="348"/>
      <c r="H132" s="72">
        <f t="shared" ref="H132:H136" si="12">I179</f>
        <v>0.22603600000000001</v>
      </c>
      <c r="I132" s="337"/>
      <c r="J132" s="337"/>
      <c r="K132" s="337"/>
      <c r="L132" s="348"/>
      <c r="M132" s="348"/>
      <c r="N132" s="348"/>
      <c r="O132" s="39">
        <f>H132+I131+J131+K131</f>
        <v>0.37064300000000006</v>
      </c>
      <c r="P132" s="337"/>
      <c r="Q132" s="37">
        <f t="shared" ref="Q132:Q136" si="13">C194</f>
        <v>4.6199999999999998E-2</v>
      </c>
      <c r="R132" s="337"/>
      <c r="S132" s="39">
        <f>P131+Q132+R131</f>
        <v>6.3532999999999992E-2</v>
      </c>
      <c r="T132" s="40">
        <f>F131+O132+S132</f>
        <v>0.79420900000000005</v>
      </c>
    </row>
    <row r="133" spans="2:20" s="23" customFormat="1" x14ac:dyDescent="0.2">
      <c r="B133" s="147" t="s">
        <v>8</v>
      </c>
      <c r="C133" s="337"/>
      <c r="D133" s="337"/>
      <c r="E133" s="337"/>
      <c r="F133" s="346"/>
      <c r="G133" s="348"/>
      <c r="H133" s="72">
        <f t="shared" si="12"/>
        <v>0.20688600000000001</v>
      </c>
      <c r="I133" s="337"/>
      <c r="J133" s="337"/>
      <c r="K133" s="337"/>
      <c r="L133" s="348"/>
      <c r="M133" s="348"/>
      <c r="N133" s="348"/>
      <c r="O133" s="39">
        <f>H133+I131+J131+K131</f>
        <v>0.35149300000000006</v>
      </c>
      <c r="P133" s="337"/>
      <c r="Q133" s="37">
        <f t="shared" si="13"/>
        <v>2.7300000000000001E-2</v>
      </c>
      <c r="R133" s="337"/>
      <c r="S133" s="39">
        <f>P131+Q133+R131</f>
        <v>4.4633000000000006E-2</v>
      </c>
      <c r="T133" s="40">
        <f>F131+O133+S133</f>
        <v>0.75615900000000014</v>
      </c>
    </row>
    <row r="134" spans="2:20" s="23" customFormat="1" x14ac:dyDescent="0.2">
      <c r="B134" s="147" t="s">
        <v>9</v>
      </c>
      <c r="C134" s="337"/>
      <c r="D134" s="337"/>
      <c r="E134" s="337"/>
      <c r="F134" s="346"/>
      <c r="G134" s="348"/>
      <c r="H134" s="72">
        <f t="shared" si="12"/>
        <v>0.207756</v>
      </c>
      <c r="I134" s="337"/>
      <c r="J134" s="337"/>
      <c r="K134" s="337"/>
      <c r="L134" s="348"/>
      <c r="M134" s="348"/>
      <c r="N134" s="348"/>
      <c r="O134" s="39">
        <f>H134+I131+J131+K131</f>
        <v>0.35236299999999998</v>
      </c>
      <c r="P134" s="337"/>
      <c r="Q134" s="37">
        <f t="shared" si="13"/>
        <v>2.2100000000000002E-2</v>
      </c>
      <c r="R134" s="337"/>
      <c r="S134" s="39">
        <f>P131+Q134+R131</f>
        <v>3.9432999999999996E-2</v>
      </c>
      <c r="T134" s="40">
        <f>F131+O134+S134</f>
        <v>0.75182900000000008</v>
      </c>
    </row>
    <row r="135" spans="2:20" s="23" customFormat="1" x14ac:dyDescent="0.2">
      <c r="B135" s="147" t="s">
        <v>10</v>
      </c>
      <c r="C135" s="337"/>
      <c r="D135" s="337"/>
      <c r="E135" s="337"/>
      <c r="F135" s="346"/>
      <c r="G135" s="348"/>
      <c r="H135" s="72">
        <f t="shared" si="12"/>
        <v>0.15523699999999999</v>
      </c>
      <c r="I135" s="337"/>
      <c r="J135" s="337"/>
      <c r="K135" s="337"/>
      <c r="L135" s="348"/>
      <c r="M135" s="348"/>
      <c r="N135" s="348"/>
      <c r="O135" s="39">
        <f>H135+I131+J131+K131</f>
        <v>0.299844</v>
      </c>
      <c r="P135" s="337"/>
      <c r="Q135" s="37">
        <f t="shared" si="13"/>
        <v>1.5800000000000002E-2</v>
      </c>
      <c r="R135" s="337"/>
      <c r="S135" s="39">
        <f>P131+Q135+R131</f>
        <v>3.3132999999999996E-2</v>
      </c>
      <c r="T135" s="40">
        <f>F131+O135+S135</f>
        <v>0.69301000000000001</v>
      </c>
    </row>
    <row r="136" spans="2:20" s="23" customFormat="1" x14ac:dyDescent="0.2">
      <c r="B136" s="153" t="s">
        <v>11</v>
      </c>
      <c r="C136" s="338"/>
      <c r="D136" s="338"/>
      <c r="E136" s="338"/>
      <c r="F136" s="347"/>
      <c r="G136" s="349"/>
      <c r="H136" s="77">
        <f t="shared" si="12"/>
        <v>7.8634000000000009E-2</v>
      </c>
      <c r="I136" s="338"/>
      <c r="J136" s="338"/>
      <c r="K136" s="338"/>
      <c r="L136" s="349"/>
      <c r="M136" s="349"/>
      <c r="N136" s="349"/>
      <c r="O136" s="78">
        <f>H136+I131+J131+K131</f>
        <v>0.22324099999999999</v>
      </c>
      <c r="P136" s="338"/>
      <c r="Q136" s="41">
        <f t="shared" si="13"/>
        <v>6.6E-3</v>
      </c>
      <c r="R136" s="338"/>
      <c r="S136" s="78">
        <f>P131+Q136+R131</f>
        <v>2.3932999999999999E-2</v>
      </c>
      <c r="T136" s="40">
        <f>F131+O136+S136</f>
        <v>0.60720700000000005</v>
      </c>
    </row>
    <row r="137" spans="2:20" s="23" customFormat="1" x14ac:dyDescent="0.2">
      <c r="B137" s="146" t="s">
        <v>28</v>
      </c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46"/>
    </row>
    <row r="138" spans="2:20" s="23" customFormat="1" x14ac:dyDescent="0.2">
      <c r="B138" s="147" t="s">
        <v>20</v>
      </c>
      <c r="C138" s="348" t="s">
        <v>26</v>
      </c>
      <c r="D138" s="348" t="s">
        <v>26</v>
      </c>
      <c r="E138" s="356">
        <f>D173</f>
        <v>63.36</v>
      </c>
      <c r="F138" s="354">
        <f>SUM(C138:E140)</f>
        <v>63.36</v>
      </c>
      <c r="G138" s="47">
        <f>I175</f>
        <v>3728.62</v>
      </c>
      <c r="H138" s="348" t="s">
        <v>26</v>
      </c>
      <c r="I138" s="348" t="s">
        <v>26</v>
      </c>
      <c r="J138" s="348" t="s">
        <v>26</v>
      </c>
      <c r="K138" s="348" t="s">
        <v>26</v>
      </c>
      <c r="L138" s="356">
        <f>I187</f>
        <v>0</v>
      </c>
      <c r="M138" s="356">
        <f>I188</f>
        <v>0</v>
      </c>
      <c r="N138" s="356">
        <f>I189</f>
        <v>-3632.24</v>
      </c>
      <c r="O138" s="49">
        <f>G138+L138+M138+N138</f>
        <v>96.380000000000109</v>
      </c>
      <c r="P138" s="348" t="s">
        <v>26</v>
      </c>
      <c r="Q138" s="356">
        <f>D193</f>
        <v>-26.13</v>
      </c>
      <c r="R138" s="348" t="s">
        <v>26</v>
      </c>
      <c r="S138" s="354">
        <f>Q138</f>
        <v>-26.13</v>
      </c>
      <c r="T138" s="50">
        <f>F138+O138+S138</f>
        <v>133.61000000000013</v>
      </c>
    </row>
    <row r="139" spans="2:20" s="23" customFormat="1" x14ac:dyDescent="0.2">
      <c r="B139" s="139" t="s">
        <v>18</v>
      </c>
      <c r="C139" s="337"/>
      <c r="D139" s="337"/>
      <c r="E139" s="356"/>
      <c r="F139" s="354"/>
      <c r="G139" s="47">
        <f t="shared" ref="G139:G140" si="14">I176</f>
        <v>4279.6399999999994</v>
      </c>
      <c r="H139" s="337"/>
      <c r="I139" s="337"/>
      <c r="J139" s="337"/>
      <c r="K139" s="337"/>
      <c r="L139" s="356"/>
      <c r="M139" s="356"/>
      <c r="N139" s="356"/>
      <c r="O139" s="149">
        <f>G139+L138+M138+N138</f>
        <v>647.39999999999964</v>
      </c>
      <c r="P139" s="337"/>
      <c r="Q139" s="356"/>
      <c r="R139" s="337"/>
      <c r="S139" s="354"/>
      <c r="T139" s="151">
        <f>F138+O139+S138</f>
        <v>684.62999999999965</v>
      </c>
    </row>
    <row r="140" spans="2:20" s="23" customFormat="1" x14ac:dyDescent="0.2">
      <c r="B140" s="145" t="s">
        <v>19</v>
      </c>
      <c r="C140" s="338"/>
      <c r="D140" s="338"/>
      <c r="E140" s="357"/>
      <c r="F140" s="355"/>
      <c r="G140" s="51">
        <f t="shared" si="14"/>
        <v>5089.74</v>
      </c>
      <c r="H140" s="338"/>
      <c r="I140" s="338"/>
      <c r="J140" s="338"/>
      <c r="K140" s="338"/>
      <c r="L140" s="357"/>
      <c r="M140" s="357"/>
      <c r="N140" s="357"/>
      <c r="O140" s="150">
        <f>G140+L138+M138+N138</f>
        <v>1457.5</v>
      </c>
      <c r="P140" s="338"/>
      <c r="Q140" s="357"/>
      <c r="R140" s="338"/>
      <c r="S140" s="355"/>
      <c r="T140" s="152">
        <f>F138+O140+S138</f>
        <v>1494.7299999999998</v>
      </c>
    </row>
    <row r="141" spans="2:20" s="23" customFormat="1" ht="25.5" customHeight="1" x14ac:dyDescent="0.2">
      <c r="B141" s="143" t="s">
        <v>31</v>
      </c>
      <c r="C141" s="362" t="s">
        <v>32</v>
      </c>
      <c r="D141" s="363"/>
      <c r="E141" s="363"/>
      <c r="F141" s="363"/>
      <c r="G141" s="363"/>
      <c r="H141" s="363"/>
      <c r="I141" s="363"/>
      <c r="J141" s="363"/>
      <c r="K141" s="363"/>
      <c r="L141" s="363"/>
      <c r="M141" s="363"/>
      <c r="N141" s="363"/>
      <c r="O141" s="363"/>
      <c r="P141" s="363"/>
      <c r="Q141" s="363"/>
      <c r="R141" s="363"/>
      <c r="S141" s="363"/>
      <c r="T141" s="364"/>
    </row>
    <row r="142" spans="2:20" s="23" customFormat="1" x14ac:dyDescent="0.2">
      <c r="B142" s="68" t="s">
        <v>21</v>
      </c>
    </row>
    <row r="163" spans="2:32" x14ac:dyDescent="0.2">
      <c r="B163" s="10"/>
      <c r="Z163" s="1"/>
      <c r="AA163" s="1"/>
      <c r="AB163" s="1"/>
      <c r="AC163" s="1"/>
      <c r="AD163" s="1"/>
      <c r="AE163" s="1"/>
      <c r="AF163" s="1"/>
    </row>
    <row r="164" spans="2:32" x14ac:dyDescent="0.2">
      <c r="B164" s="10"/>
      <c r="Z164" s="1"/>
      <c r="AA164" s="1"/>
      <c r="AB164" s="1"/>
      <c r="AC164" s="1"/>
      <c r="AD164" s="1"/>
      <c r="AE164" s="1"/>
      <c r="AF164" s="1"/>
    </row>
    <row r="165" spans="2:32" x14ac:dyDescent="0.2">
      <c r="B165" s="10"/>
      <c r="Z165" s="1"/>
      <c r="AA165" s="1"/>
      <c r="AB165" s="1"/>
      <c r="AC165" s="1"/>
      <c r="AD165" s="1"/>
      <c r="AE165" s="1"/>
      <c r="AF165" s="1"/>
    </row>
    <row r="166" spans="2:32" x14ac:dyDescent="0.2">
      <c r="B166" s="10"/>
      <c r="Z166" s="1"/>
      <c r="AA166" s="1"/>
      <c r="AB166" s="1"/>
      <c r="AC166" s="1"/>
      <c r="AD166" s="1"/>
      <c r="AE166" s="1"/>
      <c r="AF166" s="1"/>
    </row>
    <row r="167" spans="2:32" x14ac:dyDescent="0.2">
      <c r="B167" s="10"/>
      <c r="Z167" s="1"/>
      <c r="AA167" s="1"/>
      <c r="AB167" s="1"/>
      <c r="AC167" s="1"/>
      <c r="AD167" s="1"/>
      <c r="AE167" s="1"/>
      <c r="AF167" s="1"/>
    </row>
    <row r="168" spans="2:32" x14ac:dyDescent="0.2">
      <c r="B168" s="10"/>
      <c r="Z168" s="1"/>
      <c r="AA168" s="1"/>
      <c r="AB168" s="1"/>
      <c r="AC168" s="1"/>
      <c r="AD168" s="1"/>
      <c r="AE168" s="1"/>
      <c r="AF168" s="1"/>
    </row>
    <row r="169" spans="2:32" x14ac:dyDescent="0.2">
      <c r="B169" s="10"/>
      <c r="Z169" s="1"/>
      <c r="AA169" s="1"/>
      <c r="AB169" s="1"/>
      <c r="AC169" s="1"/>
      <c r="AD169" s="1"/>
      <c r="AE169" s="1"/>
      <c r="AF169" s="1"/>
    </row>
    <row r="170" spans="2:32" s="128" customFormat="1" x14ac:dyDescent="0.2">
      <c r="B170" s="127"/>
    </row>
    <row r="171" spans="2:32" s="128" customFormat="1" ht="12.75" customHeight="1" x14ac:dyDescent="0.2">
      <c r="B171" s="129" t="s">
        <v>13</v>
      </c>
      <c r="C171" s="130">
        <v>7.9826389999999998</v>
      </c>
    </row>
    <row r="172" spans="2:32" s="128" customFormat="1" ht="12.75" customHeight="1" x14ac:dyDescent="0.2">
      <c r="B172" s="129" t="s">
        <v>14</v>
      </c>
      <c r="C172" s="130">
        <v>1.1577310000000001</v>
      </c>
    </row>
    <row r="173" spans="2:32" s="128" customFormat="1" ht="12.75" customHeight="1" x14ac:dyDescent="0.2">
      <c r="B173" s="131" t="s">
        <v>0</v>
      </c>
      <c r="C173" s="132">
        <v>7.9459999999999999E-3</v>
      </c>
      <c r="D173" s="133">
        <v>63.36</v>
      </c>
      <c r="E173" s="133">
        <v>83.2</v>
      </c>
    </row>
    <row r="174" spans="2:32" s="128" customFormat="1" ht="12.75" customHeight="1" x14ac:dyDescent="0.2">
      <c r="B174" s="127"/>
    </row>
    <row r="175" spans="2:32" s="128" customFormat="1" ht="12.75" customHeight="1" x14ac:dyDescent="0.2">
      <c r="B175" s="131" t="s">
        <v>15</v>
      </c>
      <c r="C175" s="133">
        <v>77.95</v>
      </c>
      <c r="D175" s="133">
        <v>67.39</v>
      </c>
      <c r="E175" s="133">
        <v>73.39</v>
      </c>
      <c r="F175" s="133">
        <v>65.88</v>
      </c>
      <c r="G175" s="133">
        <v>85.08</v>
      </c>
      <c r="H175" s="133">
        <v>96.38</v>
      </c>
      <c r="I175" s="133">
        <v>3728.62</v>
      </c>
    </row>
    <row r="176" spans="2:32" s="128" customFormat="1" ht="12.75" customHeight="1" x14ac:dyDescent="0.2">
      <c r="B176" s="131"/>
      <c r="C176" s="133">
        <v>537.88</v>
      </c>
      <c r="D176" s="133">
        <v>469.74</v>
      </c>
      <c r="E176" s="133">
        <v>468.45000000000005</v>
      </c>
      <c r="F176" s="133">
        <v>460.09000000000003</v>
      </c>
      <c r="G176" s="133">
        <v>596.30000000000007</v>
      </c>
      <c r="H176" s="133">
        <v>647.40000000000009</v>
      </c>
      <c r="I176" s="133">
        <v>4279.6399999999994</v>
      </c>
    </row>
    <row r="177" spans="2:9" s="128" customFormat="1" ht="12.75" customHeight="1" x14ac:dyDescent="0.2">
      <c r="B177" s="131"/>
      <c r="C177" s="133">
        <v>1137.8000000000002</v>
      </c>
      <c r="D177" s="133">
        <v>975.12000000000012</v>
      </c>
      <c r="E177" s="133">
        <v>1152.93</v>
      </c>
      <c r="F177" s="133">
        <v>960.54000000000008</v>
      </c>
      <c r="G177" s="133">
        <v>1227.19</v>
      </c>
      <c r="H177" s="133">
        <v>1457.5</v>
      </c>
      <c r="I177" s="133">
        <v>5089.74</v>
      </c>
    </row>
    <row r="178" spans="2:9" s="128" customFormat="1" ht="12.75" customHeight="1" x14ac:dyDescent="0.2">
      <c r="B178" s="131" t="s">
        <v>16</v>
      </c>
      <c r="C178" s="132">
        <v>0</v>
      </c>
      <c r="D178" s="132">
        <v>0</v>
      </c>
      <c r="E178" s="132">
        <v>0</v>
      </c>
      <c r="F178" s="132">
        <v>0</v>
      </c>
      <c r="G178" s="132">
        <v>0</v>
      </c>
      <c r="H178" s="132">
        <v>0</v>
      </c>
      <c r="I178" s="132">
        <v>0</v>
      </c>
    </row>
    <row r="179" spans="2:9" s="128" customFormat="1" ht="12.75" customHeight="1" x14ac:dyDescent="0.2">
      <c r="C179" s="132">
        <v>9.4791000000000014E-2</v>
      </c>
      <c r="D179" s="132">
        <v>6.9823999999999997E-2</v>
      </c>
      <c r="E179" s="132">
        <v>9.5524999999999999E-2</v>
      </c>
      <c r="F179" s="132">
        <v>0.11729200000000001</v>
      </c>
      <c r="G179" s="132">
        <v>0.16543099999999999</v>
      </c>
      <c r="H179" s="132">
        <v>0.22603600000000001</v>
      </c>
      <c r="I179" s="132">
        <v>0.22603600000000001</v>
      </c>
    </row>
    <row r="180" spans="2:9" s="128" customFormat="1" ht="12.75" customHeight="1" x14ac:dyDescent="0.2">
      <c r="B180" s="127"/>
      <c r="C180" s="132">
        <v>8.6760000000000004E-2</v>
      </c>
      <c r="D180" s="132">
        <v>6.3909000000000007E-2</v>
      </c>
      <c r="E180" s="132">
        <v>8.7431999999999996E-2</v>
      </c>
      <c r="F180" s="132">
        <v>0.107354</v>
      </c>
      <c r="G180" s="132">
        <v>0.15141499999999999</v>
      </c>
      <c r="H180" s="132">
        <v>0.20688600000000001</v>
      </c>
      <c r="I180" s="132">
        <v>0.20688600000000001</v>
      </c>
    </row>
    <row r="181" spans="2:9" s="128" customFormat="1" ht="12.75" customHeight="1" x14ac:dyDescent="0.2">
      <c r="B181" s="127"/>
      <c r="C181" s="132">
        <v>8.7125000000000008E-2</v>
      </c>
      <c r="D181" s="132">
        <v>6.4177999999999999E-2</v>
      </c>
      <c r="E181" s="132">
        <v>8.7799999999999989E-2</v>
      </c>
      <c r="F181" s="132">
        <v>0.107806</v>
      </c>
      <c r="G181" s="132">
        <v>0.15205199999999999</v>
      </c>
      <c r="H181" s="132">
        <v>0.207756</v>
      </c>
      <c r="I181" s="132">
        <v>0.207756</v>
      </c>
    </row>
    <row r="182" spans="2:9" s="128" customFormat="1" ht="12.75" customHeight="1" x14ac:dyDescent="0.2">
      <c r="B182" s="127"/>
      <c r="C182" s="132">
        <v>6.5099999999999991E-2</v>
      </c>
      <c r="D182" s="132">
        <v>4.7953999999999997E-2</v>
      </c>
      <c r="E182" s="132">
        <v>6.5604999999999997E-2</v>
      </c>
      <c r="F182" s="132">
        <v>8.0554000000000001E-2</v>
      </c>
      <c r="G182" s="132">
        <v>0.11361399999999999</v>
      </c>
      <c r="H182" s="132">
        <v>0.15523699999999999</v>
      </c>
      <c r="I182" s="132">
        <v>0.15523699999999999</v>
      </c>
    </row>
    <row r="183" spans="2:9" s="128" customFormat="1" ht="12.75" customHeight="1" x14ac:dyDescent="0.2">
      <c r="B183" s="127"/>
      <c r="C183" s="132">
        <v>3.2975999999999998E-2</v>
      </c>
      <c r="D183" s="132">
        <v>2.4291E-2</v>
      </c>
      <c r="E183" s="132">
        <v>3.3231000000000004E-2</v>
      </c>
      <c r="F183" s="132">
        <v>4.0804E-2</v>
      </c>
      <c r="G183" s="132">
        <v>5.7549999999999997E-2</v>
      </c>
      <c r="H183" s="132">
        <v>7.8634000000000009E-2</v>
      </c>
      <c r="I183" s="132">
        <v>7.8634000000000009E-2</v>
      </c>
    </row>
    <row r="184" spans="2:9" s="128" customFormat="1" ht="12.75" customHeight="1" x14ac:dyDescent="0.2">
      <c r="B184" s="129" t="s">
        <v>6</v>
      </c>
      <c r="C184" s="130">
        <v>3.348017</v>
      </c>
      <c r="D184" s="130">
        <v>3.348017</v>
      </c>
      <c r="E184" s="130">
        <v>3.348017</v>
      </c>
      <c r="F184" s="130">
        <v>3.348017</v>
      </c>
      <c r="G184" s="130">
        <v>3.348017</v>
      </c>
      <c r="H184" s="130">
        <v>3.348017</v>
      </c>
      <c r="I184" s="130">
        <v>3.348017</v>
      </c>
    </row>
    <row r="185" spans="2:9" s="128" customFormat="1" ht="12.75" customHeight="1" x14ac:dyDescent="0.2">
      <c r="B185" s="131" t="s">
        <v>5</v>
      </c>
      <c r="C185" s="132">
        <v>1.186E-3</v>
      </c>
    </row>
    <row r="186" spans="2:9" s="128" customFormat="1" ht="12.75" customHeight="1" x14ac:dyDescent="0.2">
      <c r="B186" s="131" t="s">
        <v>1</v>
      </c>
      <c r="C186" s="132">
        <v>1.4455000000000001E-2</v>
      </c>
    </row>
    <row r="187" spans="2:9" s="128" customFormat="1" ht="12.75" customHeight="1" x14ac:dyDescent="0.2">
      <c r="B187" s="131" t="s">
        <v>23</v>
      </c>
      <c r="C187" s="134">
        <v>-0.03</v>
      </c>
      <c r="D187" s="134">
        <v>-0.25</v>
      </c>
      <c r="E187" s="134">
        <v>0</v>
      </c>
      <c r="F187" s="134">
        <v>0</v>
      </c>
      <c r="G187" s="134">
        <v>-0.34</v>
      </c>
      <c r="H187" s="134">
        <v>0</v>
      </c>
      <c r="I187" s="134">
        <v>0</v>
      </c>
    </row>
    <row r="188" spans="2:9" s="128" customFormat="1" ht="12.75" customHeight="1" x14ac:dyDescent="0.2">
      <c r="B188" s="131" t="s">
        <v>24</v>
      </c>
      <c r="C188" s="134">
        <v>0.08</v>
      </c>
      <c r="D188" s="134">
        <v>0.06</v>
      </c>
      <c r="E188" s="134">
        <v>0</v>
      </c>
      <c r="F188" s="134">
        <v>0</v>
      </c>
      <c r="G188" s="134">
        <v>-0.56999999999999995</v>
      </c>
      <c r="H188" s="134">
        <v>0</v>
      </c>
      <c r="I188" s="134">
        <v>0</v>
      </c>
    </row>
    <row r="189" spans="2:9" s="128" customFormat="1" ht="12.75" customHeight="1" x14ac:dyDescent="0.2">
      <c r="B189" s="131" t="s">
        <v>47</v>
      </c>
      <c r="C189" s="134">
        <v>0</v>
      </c>
      <c r="D189" s="134">
        <v>0</v>
      </c>
      <c r="E189" s="134">
        <v>0</v>
      </c>
      <c r="F189" s="134">
        <v>0</v>
      </c>
      <c r="G189" s="134">
        <v>0</v>
      </c>
      <c r="H189" s="134">
        <v>0</v>
      </c>
      <c r="I189" s="134">
        <v>-3632.24</v>
      </c>
    </row>
    <row r="190" spans="2:9" s="128" customFormat="1" ht="12.75" customHeight="1" x14ac:dyDescent="0.2">
      <c r="B190" s="127"/>
    </row>
    <row r="191" spans="2:9" s="128" customFormat="1" ht="12.75" customHeight="1" x14ac:dyDescent="0.2">
      <c r="B191" s="131" t="s">
        <v>3</v>
      </c>
      <c r="C191" s="132">
        <v>0</v>
      </c>
      <c r="D191" s="128">
        <v>0</v>
      </c>
    </row>
    <row r="192" spans="2:9" s="128" customFormat="1" ht="12.75" customHeight="1" x14ac:dyDescent="0.2">
      <c r="B192" s="131" t="s">
        <v>4</v>
      </c>
      <c r="C192" s="132">
        <v>1.2695E-2</v>
      </c>
    </row>
    <row r="193" spans="2:4" s="128" customFormat="1" ht="12.75" customHeight="1" x14ac:dyDescent="0.2">
      <c r="B193" s="131" t="s">
        <v>2</v>
      </c>
      <c r="C193" s="132">
        <v>0</v>
      </c>
      <c r="D193" s="133">
        <v>-26.13</v>
      </c>
    </row>
    <row r="194" spans="2:4" s="128" customFormat="1" ht="12.75" customHeight="1" x14ac:dyDescent="0.2">
      <c r="C194" s="132">
        <v>4.6199999999999998E-2</v>
      </c>
    </row>
    <row r="195" spans="2:4" s="128" customFormat="1" ht="12.75" customHeight="1" x14ac:dyDescent="0.2">
      <c r="B195" s="127"/>
      <c r="C195" s="132">
        <v>2.7300000000000001E-2</v>
      </c>
    </row>
    <row r="196" spans="2:4" s="128" customFormat="1" ht="12.75" customHeight="1" x14ac:dyDescent="0.2">
      <c r="B196" s="127"/>
      <c r="C196" s="132">
        <v>2.2100000000000002E-2</v>
      </c>
    </row>
    <row r="197" spans="2:4" s="128" customFormat="1" ht="12.75" customHeight="1" x14ac:dyDescent="0.2">
      <c r="B197" s="127"/>
      <c r="C197" s="132">
        <v>1.5800000000000002E-2</v>
      </c>
    </row>
    <row r="198" spans="2:4" s="128" customFormat="1" ht="12.75" customHeight="1" x14ac:dyDescent="0.2">
      <c r="B198" s="127"/>
      <c r="C198" s="132">
        <v>6.6E-3</v>
      </c>
    </row>
    <row r="199" spans="2:4" s="128" customFormat="1" ht="12.75" customHeight="1" x14ac:dyDescent="0.2">
      <c r="B199" s="131" t="s">
        <v>17</v>
      </c>
      <c r="C199" s="132">
        <v>4.6379999999999998E-3</v>
      </c>
    </row>
    <row r="200" spans="2:4" s="128" customFormat="1" x14ac:dyDescent="0.2">
      <c r="B200" s="127"/>
    </row>
  </sheetData>
  <mergeCells count="232">
    <mergeCell ref="C141:T141"/>
    <mergeCell ref="F19:F21"/>
    <mergeCell ref="O19:O21"/>
    <mergeCell ref="S19:S21"/>
    <mergeCell ref="C23:C28"/>
    <mergeCell ref="D23:D28"/>
    <mergeCell ref="E23:E28"/>
    <mergeCell ref="F23:F28"/>
    <mergeCell ref="G23:G28"/>
    <mergeCell ref="I23:I28"/>
    <mergeCell ref="M30:M32"/>
    <mergeCell ref="N30:N32"/>
    <mergeCell ref="P30:P32"/>
    <mergeCell ref="Q30:Q32"/>
    <mergeCell ref="R30:R32"/>
    <mergeCell ref="S30:S32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L30:L32"/>
    <mergeCell ref="J23:J28"/>
    <mergeCell ref="K23:K28"/>
    <mergeCell ref="L23:L28"/>
    <mergeCell ref="M23:M28"/>
    <mergeCell ref="N23:N28"/>
    <mergeCell ref="P23:P28"/>
    <mergeCell ref="F37:F39"/>
    <mergeCell ref="O37:O39"/>
    <mergeCell ref="S37:S39"/>
    <mergeCell ref="C41:C46"/>
    <mergeCell ref="D41:D46"/>
    <mergeCell ref="E41:E46"/>
    <mergeCell ref="F41:F46"/>
    <mergeCell ref="G41:G46"/>
    <mergeCell ref="I41:I46"/>
    <mergeCell ref="C33:T33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F55:F57"/>
    <mergeCell ref="O55:O57"/>
    <mergeCell ref="S55:S57"/>
    <mergeCell ref="C51:T51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L66:L68"/>
    <mergeCell ref="J59:J64"/>
    <mergeCell ref="K59:K64"/>
    <mergeCell ref="L59:L64"/>
    <mergeCell ref="M59:M64"/>
    <mergeCell ref="N59:N64"/>
    <mergeCell ref="P59:P64"/>
    <mergeCell ref="C59:C64"/>
    <mergeCell ref="D59:D64"/>
    <mergeCell ref="E59:E64"/>
    <mergeCell ref="F59:F64"/>
    <mergeCell ref="G59:G64"/>
    <mergeCell ref="I59:I64"/>
    <mergeCell ref="O73:O75"/>
    <mergeCell ref="S73:S75"/>
    <mergeCell ref="C77:C82"/>
    <mergeCell ref="D77:D82"/>
    <mergeCell ref="E77:E82"/>
    <mergeCell ref="F77:F82"/>
    <mergeCell ref="G77:G82"/>
    <mergeCell ref="I77:I82"/>
    <mergeCell ref="M66:M68"/>
    <mergeCell ref="N66:N68"/>
    <mergeCell ref="P66:P68"/>
    <mergeCell ref="Q66:Q68"/>
    <mergeCell ref="R66:R68"/>
    <mergeCell ref="S66:S68"/>
    <mergeCell ref="C69:T69"/>
    <mergeCell ref="R77:R82"/>
    <mergeCell ref="J77:J82"/>
    <mergeCell ref="K77:K82"/>
    <mergeCell ref="L77:L82"/>
    <mergeCell ref="M77:M82"/>
    <mergeCell ref="N77:N82"/>
    <mergeCell ref="P77:P82"/>
    <mergeCell ref="F73:F75"/>
    <mergeCell ref="S91:S93"/>
    <mergeCell ref="C95:C100"/>
    <mergeCell ref="D95:D100"/>
    <mergeCell ref="E95:E100"/>
    <mergeCell ref="F95:F100"/>
    <mergeCell ref="G95:G100"/>
    <mergeCell ref="I95:I100"/>
    <mergeCell ref="M84:M86"/>
    <mergeCell ref="N84:N86"/>
    <mergeCell ref="P84:P86"/>
    <mergeCell ref="Q84:Q86"/>
    <mergeCell ref="R84:R86"/>
    <mergeCell ref="S84:S86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L102:L104"/>
    <mergeCell ref="J95:J100"/>
    <mergeCell ref="K95:K100"/>
    <mergeCell ref="L95:L100"/>
    <mergeCell ref="M95:M100"/>
    <mergeCell ref="N95:N100"/>
    <mergeCell ref="P95:P100"/>
    <mergeCell ref="F91:F93"/>
    <mergeCell ref="O91:O93"/>
    <mergeCell ref="O109:O111"/>
    <mergeCell ref="S109:S111"/>
    <mergeCell ref="C113:C118"/>
    <mergeCell ref="D113:D118"/>
    <mergeCell ref="E113:E118"/>
    <mergeCell ref="F113:F118"/>
    <mergeCell ref="G113:G118"/>
    <mergeCell ref="I113:I118"/>
    <mergeCell ref="C87:T87"/>
    <mergeCell ref="M102:M104"/>
    <mergeCell ref="N102:N104"/>
    <mergeCell ref="P102:P104"/>
    <mergeCell ref="Q102:Q104"/>
    <mergeCell ref="R102:R104"/>
    <mergeCell ref="S102:S104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F109:F111"/>
    <mergeCell ref="D131:D136"/>
    <mergeCell ref="E131:E136"/>
    <mergeCell ref="F131:F136"/>
    <mergeCell ref="G131:G136"/>
    <mergeCell ref="I131:I136"/>
    <mergeCell ref="C123:T123"/>
    <mergeCell ref="T127:T129"/>
    <mergeCell ref="L138:L140"/>
    <mergeCell ref="J131:J136"/>
    <mergeCell ref="K131:K136"/>
    <mergeCell ref="L131:L136"/>
    <mergeCell ref="M131:M136"/>
    <mergeCell ref="N131:N136"/>
    <mergeCell ref="P131:P136"/>
    <mergeCell ref="F127:F129"/>
    <mergeCell ref="O127:O129"/>
    <mergeCell ref="B8:T8"/>
    <mergeCell ref="T37:T39"/>
    <mergeCell ref="T55:T57"/>
    <mergeCell ref="T73:T75"/>
    <mergeCell ref="T91:T93"/>
    <mergeCell ref="T109:T111"/>
    <mergeCell ref="T19:T21"/>
    <mergeCell ref="M138:M140"/>
    <mergeCell ref="N138:N140"/>
    <mergeCell ref="P138:P140"/>
    <mergeCell ref="Q138:Q140"/>
    <mergeCell ref="R138:R140"/>
    <mergeCell ref="S138:S140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S127:S129"/>
    <mergeCell ref="C131:C13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A474F-07E7-4A91-A75C-80C7F7E5C67C}">
  <dimension ref="B1:AF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58" customWidth="1"/>
    <col min="2" max="2" width="28.5703125" style="158" customWidth="1"/>
    <col min="3" max="5" width="8.5703125" style="158" hidden="1" customWidth="1" outlineLevel="1"/>
    <col min="6" max="6" width="15.5703125" style="158" customWidth="1" collapsed="1"/>
    <col min="7" max="14" width="8.5703125" style="158" hidden="1" customWidth="1" outlineLevel="1"/>
    <col min="15" max="15" width="15.5703125" style="158" customWidth="1" collapsed="1"/>
    <col min="16" max="18" width="8.5703125" style="158" hidden="1" customWidth="1" outlineLevel="1"/>
    <col min="19" max="19" width="15.5703125" style="158" customWidth="1" collapsed="1"/>
    <col min="20" max="20" width="13.5703125" style="158" customWidth="1"/>
    <col min="21" max="25" width="9.140625" style="158"/>
    <col min="26" max="32" width="9.140625" style="159"/>
    <col min="33" max="16384" width="9.140625" style="158"/>
  </cols>
  <sheetData>
    <row r="1" spans="2:32" s="154" customFormat="1" x14ac:dyDescent="0.2">
      <c r="B1" s="154" t="s">
        <v>12</v>
      </c>
    </row>
    <row r="2" spans="2:32" s="154" customFormat="1" ht="15" customHeight="1" x14ac:dyDescent="0.2">
      <c r="B2" s="155" t="s">
        <v>51</v>
      </c>
      <c r="C2" s="155"/>
      <c r="D2" s="155"/>
      <c r="E2" s="155"/>
    </row>
    <row r="3" spans="2:32" s="154" customFormat="1" ht="15" customHeight="1" x14ac:dyDescent="0.2">
      <c r="B3" s="156" t="s">
        <v>45</v>
      </c>
      <c r="C3" s="155"/>
      <c r="D3" s="155"/>
      <c r="E3" s="155"/>
    </row>
    <row r="4" spans="2:32" s="154" customFormat="1" ht="15" customHeight="1" x14ac:dyDescent="0.2">
      <c r="B4" s="290" t="s">
        <v>69</v>
      </c>
      <c r="C4" s="155"/>
      <c r="D4" s="155"/>
      <c r="E4" s="155"/>
    </row>
    <row r="5" spans="2:32" ht="15" customHeight="1" x14ac:dyDescent="0.2">
      <c r="B5" s="157"/>
      <c r="C5" s="157"/>
      <c r="D5" s="157"/>
      <c r="E5" s="157"/>
    </row>
    <row r="6" spans="2:32" ht="15" customHeight="1" x14ac:dyDescent="0.2">
      <c r="B6" s="160" t="s">
        <v>62</v>
      </c>
      <c r="C6" s="157"/>
      <c r="D6" s="157"/>
      <c r="E6" s="157"/>
      <c r="O6" s="22" t="s">
        <v>50</v>
      </c>
    </row>
    <row r="7" spans="2:32" s="163" customFormat="1" ht="15" customHeight="1" x14ac:dyDescent="0.2">
      <c r="B7" s="161"/>
      <c r="C7" s="162"/>
      <c r="D7" s="162"/>
      <c r="E7" s="162"/>
      <c r="Z7" s="164"/>
      <c r="AA7" s="164"/>
      <c r="AB7" s="164"/>
      <c r="AC7" s="164"/>
      <c r="AD7" s="164"/>
      <c r="AE7" s="164"/>
      <c r="AF7" s="164"/>
    </row>
    <row r="8" spans="2:32" s="163" customFormat="1" ht="15" customHeight="1" x14ac:dyDescent="0.2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Z8" s="164"/>
      <c r="AA8" s="164"/>
      <c r="AB8" s="164"/>
      <c r="AC8" s="164"/>
      <c r="AD8" s="164"/>
      <c r="AE8" s="164"/>
      <c r="AF8" s="164"/>
    </row>
    <row r="9" spans="2:32" s="154" customFormat="1" ht="12.75" customHeight="1" x14ac:dyDescent="0.2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</row>
    <row r="10" spans="2:32" s="154" customFormat="1" ht="12.75" customHeight="1" x14ac:dyDescent="0.2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</row>
    <row r="11" spans="2:32" s="154" customFormat="1" ht="12.75" customHeight="1" x14ac:dyDescent="0.2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307"/>
    </row>
    <row r="12" spans="2:32" ht="12.75" customHeight="1" x14ac:dyDescent="0.2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Z12" s="158"/>
      <c r="AA12" s="158"/>
      <c r="AB12" s="158"/>
      <c r="AC12" s="158"/>
      <c r="AD12" s="158"/>
      <c r="AE12" s="158"/>
      <c r="AF12" s="158"/>
    </row>
    <row r="13" spans="2:32" ht="12.75" customHeight="1" x14ac:dyDescent="0.2"/>
    <row r="14" spans="2:32" s="181" customFormat="1" ht="15" customHeight="1" x14ac:dyDescent="0.2">
      <c r="B14" s="179" t="s">
        <v>37</v>
      </c>
      <c r="C14" s="180"/>
      <c r="D14" s="180"/>
      <c r="E14" s="180"/>
      <c r="O14" s="182"/>
    </row>
    <row r="15" spans="2:32" s="181" customFormat="1" ht="15" customHeight="1" x14ac:dyDescent="0.2">
      <c r="B15" s="183">
        <v>3.8519999999999999E-2</v>
      </c>
      <c r="C15" s="180"/>
      <c r="D15" s="180"/>
      <c r="E15" s="180"/>
      <c r="O15" s="182"/>
    </row>
    <row r="16" spans="2:32" s="181" customFormat="1" ht="15" customHeight="1" x14ac:dyDescent="0.2">
      <c r="B16" s="184" t="s">
        <v>63</v>
      </c>
      <c r="C16" s="180"/>
      <c r="D16" s="180"/>
      <c r="E16" s="180"/>
      <c r="O16" s="182"/>
    </row>
    <row r="17" spans="2:20" ht="13.5" customHeight="1" x14ac:dyDescent="0.2">
      <c r="B17" s="185"/>
      <c r="C17" s="185"/>
      <c r="D17" s="185"/>
      <c r="E17" s="185"/>
      <c r="O17" s="186"/>
    </row>
    <row r="18" spans="2:20" ht="24" customHeight="1" x14ac:dyDescent="0.2">
      <c r="B18" s="287" t="s">
        <v>39</v>
      </c>
      <c r="C18" s="185"/>
      <c r="D18" s="185"/>
      <c r="E18" s="185"/>
      <c r="O18" s="186"/>
    </row>
    <row r="19" spans="2:20" s="154" customFormat="1" ht="15" customHeight="1" x14ac:dyDescent="0.2">
      <c r="B19" s="135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43" t="s">
        <v>7</v>
      </c>
    </row>
    <row r="20" spans="2:20" s="154" customFormat="1" ht="15" customHeight="1" x14ac:dyDescent="0.2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44"/>
    </row>
    <row r="21" spans="2:20" s="198" customFormat="1" ht="15" customHeight="1" x14ac:dyDescent="0.2">
      <c r="B21" s="274" t="s">
        <v>62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45"/>
    </row>
    <row r="22" spans="2:20" s="154" customFormat="1" ht="12.75" customHeight="1" x14ac:dyDescent="0.2">
      <c r="B22" s="138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71"/>
    </row>
    <row r="23" spans="2:20" s="154" customFormat="1" ht="12.75" customHeight="1" x14ac:dyDescent="0.2">
      <c r="B23" s="279" t="s">
        <v>22</v>
      </c>
      <c r="C23" s="317">
        <f>ROUND(B15*C171,6)</f>
        <v>0.29788900000000001</v>
      </c>
      <c r="D23" s="317">
        <f>ROUND(B15*C172,6)</f>
        <v>4.4595999999999997E-2</v>
      </c>
      <c r="E23" s="317">
        <f>C173</f>
        <v>7.9459999999999999E-3</v>
      </c>
      <c r="F23" s="326">
        <f>SUM(C23:E28)</f>
        <v>0.35043100000000005</v>
      </c>
      <c r="G23" s="316" t="s">
        <v>26</v>
      </c>
      <c r="H23" s="207">
        <f t="shared" ref="H23:H28" si="0">C178</f>
        <v>0</v>
      </c>
      <c r="I23" s="317">
        <f>ROUND(B15*C184,6)</f>
        <v>0.128966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0.14460699999999999</v>
      </c>
      <c r="P23" s="317">
        <f>C192</f>
        <v>1.2695E-2</v>
      </c>
      <c r="Q23" s="206">
        <f t="shared" ref="Q23:Q28" si="1">C193</f>
        <v>0</v>
      </c>
      <c r="R23" s="317">
        <f>C199</f>
        <v>4.6379999999999998E-3</v>
      </c>
      <c r="S23" s="200">
        <f>+P23+Q23+R23</f>
        <v>1.7333000000000001E-2</v>
      </c>
      <c r="T23" s="40">
        <f>F23+O23+S23</f>
        <v>0.51237100000000002</v>
      </c>
    </row>
    <row r="24" spans="2:20" s="154" customFormat="1" ht="12.75" customHeight="1" x14ac:dyDescent="0.2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0.239398</v>
      </c>
      <c r="P24" s="317"/>
      <c r="Q24" s="206">
        <f t="shared" si="1"/>
        <v>4.6199999999999998E-2</v>
      </c>
      <c r="R24" s="317"/>
      <c r="S24" s="200">
        <f>+P23+Q24+R23</f>
        <v>6.3532999999999992E-2</v>
      </c>
      <c r="T24" s="40">
        <f>F23+O24+S24</f>
        <v>0.653362</v>
      </c>
    </row>
    <row r="25" spans="2:20" s="154" customFormat="1" ht="12.75" customHeight="1" x14ac:dyDescent="0.2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0.23136699999999999</v>
      </c>
      <c r="P25" s="317"/>
      <c r="Q25" s="206">
        <f t="shared" si="1"/>
        <v>2.7300000000000001E-2</v>
      </c>
      <c r="R25" s="317"/>
      <c r="S25" s="200">
        <f>+P23+Q25+R23</f>
        <v>4.4633000000000006E-2</v>
      </c>
      <c r="T25" s="40">
        <f>F23+O25+S25</f>
        <v>0.62643100000000007</v>
      </c>
    </row>
    <row r="26" spans="2:20" s="154" customFormat="1" ht="12.75" customHeight="1" x14ac:dyDescent="0.2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0.23173199999999999</v>
      </c>
      <c r="P26" s="317"/>
      <c r="Q26" s="206">
        <f t="shared" si="1"/>
        <v>2.2100000000000002E-2</v>
      </c>
      <c r="R26" s="317"/>
      <c r="S26" s="200">
        <f>+P23+Q26+R23</f>
        <v>3.9432999999999996E-2</v>
      </c>
      <c r="T26" s="40">
        <f>F23+O26+S26</f>
        <v>0.62159600000000004</v>
      </c>
    </row>
    <row r="27" spans="2:20" s="154" customFormat="1" ht="12.75" customHeight="1" x14ac:dyDescent="0.2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0.20970699999999998</v>
      </c>
      <c r="P27" s="317"/>
      <c r="Q27" s="206">
        <f t="shared" si="1"/>
        <v>1.5800000000000002E-2</v>
      </c>
      <c r="R27" s="317"/>
      <c r="S27" s="200">
        <f>+P23+Q27+R23</f>
        <v>3.3132999999999996E-2</v>
      </c>
      <c r="T27" s="40">
        <f>F23+O27+S27</f>
        <v>0.59327099999999999</v>
      </c>
    </row>
    <row r="28" spans="2:20" s="154" customFormat="1" ht="12.75" customHeight="1" x14ac:dyDescent="0.2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0.17758299999999999</v>
      </c>
      <c r="P28" s="318"/>
      <c r="Q28" s="208">
        <f t="shared" si="1"/>
        <v>6.6E-3</v>
      </c>
      <c r="R28" s="318"/>
      <c r="S28" s="200">
        <f>+P23+Q28+R23</f>
        <v>2.3932999999999999E-2</v>
      </c>
      <c r="T28" s="40">
        <f>F23+O28+S28</f>
        <v>0.55194699999999997</v>
      </c>
    </row>
    <row r="29" spans="2:20" s="154" customFormat="1" x14ac:dyDescent="0.2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46"/>
    </row>
    <row r="30" spans="2:20" s="154" customFormat="1" x14ac:dyDescent="0.2">
      <c r="B30" s="280" t="s">
        <v>20</v>
      </c>
      <c r="C30" s="316" t="s">
        <v>26</v>
      </c>
      <c r="D30" s="316" t="s">
        <v>26</v>
      </c>
      <c r="E30" s="314">
        <f>D173</f>
        <v>63.36</v>
      </c>
      <c r="F30" s="309">
        <f>SUM(C30:E32)</f>
        <v>63.36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-26.13</v>
      </c>
      <c r="R30" s="316" t="s">
        <v>26</v>
      </c>
      <c r="S30" s="309">
        <f>Q30</f>
        <v>-26.13</v>
      </c>
      <c r="T30" s="50">
        <f>F30+O30+S30</f>
        <v>115.23000000000002</v>
      </c>
    </row>
    <row r="31" spans="2:20" s="154" customFormat="1" x14ac:dyDescent="0.2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151">
        <f>F30+O31+S30</f>
        <v>575.16000000000008</v>
      </c>
    </row>
    <row r="32" spans="2:20" s="154" customFormat="1" x14ac:dyDescent="0.2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152">
        <f>F30+O32+S30</f>
        <v>1175.08</v>
      </c>
    </row>
    <row r="33" spans="2:20" s="154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</row>
    <row r="34" spans="2:20" s="168" customFormat="1" x14ac:dyDescent="0.2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</row>
    <row r="35" spans="2:20" x14ac:dyDescent="0.2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</row>
    <row r="36" spans="2:20" ht="24" customHeight="1" x14ac:dyDescent="0.2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</row>
    <row r="37" spans="2:20" s="154" customFormat="1" ht="15" customHeight="1" x14ac:dyDescent="0.2">
      <c r="B37" s="135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43" t="s">
        <v>7</v>
      </c>
    </row>
    <row r="38" spans="2:20" s="154" customFormat="1" ht="15" customHeight="1" x14ac:dyDescent="0.2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44"/>
    </row>
    <row r="39" spans="2:20" s="154" customFormat="1" ht="15" customHeight="1" x14ac:dyDescent="0.2">
      <c r="B39" s="274" t="s">
        <v>62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45"/>
    </row>
    <row r="40" spans="2:20" s="154" customFormat="1" x14ac:dyDescent="0.2">
      <c r="B40" s="138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71"/>
    </row>
    <row r="41" spans="2:20" s="154" customFormat="1" x14ac:dyDescent="0.2">
      <c r="B41" s="279" t="s">
        <v>22</v>
      </c>
      <c r="C41" s="317">
        <f>ROUND(B15*C171,6)</f>
        <v>0.29788900000000001</v>
      </c>
      <c r="D41" s="317">
        <f>ROUND(B15*C172,6)</f>
        <v>4.4595999999999997E-2</v>
      </c>
      <c r="E41" s="317">
        <f>C173</f>
        <v>7.9459999999999999E-3</v>
      </c>
      <c r="F41" s="334">
        <f>SUM(C41:E46)</f>
        <v>0.35043100000000005</v>
      </c>
      <c r="G41" s="316" t="s">
        <v>26</v>
      </c>
      <c r="H41" s="238">
        <f t="shared" ref="H41:H46" si="2">D178</f>
        <v>0</v>
      </c>
      <c r="I41" s="317">
        <f>ROUND(B15*D184,6)</f>
        <v>0.128966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0.14460699999999999</v>
      </c>
      <c r="P41" s="332">
        <f>C192</f>
        <v>1.2695E-2</v>
      </c>
      <c r="Q41" s="239">
        <f t="shared" ref="Q41:Q46" si="3">C193</f>
        <v>0</v>
      </c>
      <c r="R41" s="317">
        <f>C199</f>
        <v>4.6379999999999998E-3</v>
      </c>
      <c r="S41" s="200">
        <f>+P41+Q41+R41</f>
        <v>1.7333000000000001E-2</v>
      </c>
      <c r="T41" s="40">
        <f>F41+O41+S41</f>
        <v>0.51237100000000002</v>
      </c>
    </row>
    <row r="42" spans="2:20" s="154" customFormat="1" x14ac:dyDescent="0.2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0.21443099999999998</v>
      </c>
      <c r="P42" s="332"/>
      <c r="Q42" s="239">
        <f t="shared" si="3"/>
        <v>4.6199999999999998E-2</v>
      </c>
      <c r="R42" s="317"/>
      <c r="S42" s="200">
        <f>+P41+Q42+R41</f>
        <v>6.3532999999999992E-2</v>
      </c>
      <c r="T42" s="40">
        <f>F41+O42+S42</f>
        <v>0.62839499999999993</v>
      </c>
    </row>
    <row r="43" spans="2:20" s="154" customFormat="1" x14ac:dyDescent="0.2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0.20851600000000001</v>
      </c>
      <c r="P43" s="332"/>
      <c r="Q43" s="239">
        <f t="shared" si="3"/>
        <v>2.7300000000000001E-2</v>
      </c>
      <c r="R43" s="317"/>
      <c r="S43" s="200">
        <f>+P41+Q43+R41</f>
        <v>4.4633000000000006E-2</v>
      </c>
      <c r="T43" s="40">
        <f>F41+O43+S43</f>
        <v>0.60358000000000012</v>
      </c>
    </row>
    <row r="44" spans="2:20" s="154" customFormat="1" x14ac:dyDescent="0.2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0.20878499999999997</v>
      </c>
      <c r="P44" s="332"/>
      <c r="Q44" s="239">
        <f t="shared" si="3"/>
        <v>2.2100000000000002E-2</v>
      </c>
      <c r="R44" s="317"/>
      <c r="S44" s="200">
        <f>+P41+Q44+R41</f>
        <v>3.9432999999999996E-2</v>
      </c>
      <c r="T44" s="40">
        <f>F41+O44+S44</f>
        <v>0.59864899999999999</v>
      </c>
    </row>
    <row r="45" spans="2:20" s="154" customFormat="1" x14ac:dyDescent="0.2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0.19256099999999998</v>
      </c>
      <c r="P45" s="332"/>
      <c r="Q45" s="239">
        <f t="shared" si="3"/>
        <v>1.5800000000000002E-2</v>
      </c>
      <c r="R45" s="317"/>
      <c r="S45" s="200">
        <f>+P41+Q45+R41</f>
        <v>3.3132999999999996E-2</v>
      </c>
      <c r="T45" s="40">
        <f>F41+O45+S45</f>
        <v>0.576125</v>
      </c>
    </row>
    <row r="46" spans="2:20" s="154" customFormat="1" x14ac:dyDescent="0.2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0.16889799999999999</v>
      </c>
      <c r="P46" s="333"/>
      <c r="Q46" s="240">
        <f t="shared" si="3"/>
        <v>6.6E-3</v>
      </c>
      <c r="R46" s="318"/>
      <c r="S46" s="200">
        <f>+P41+Q46+R41</f>
        <v>2.3932999999999999E-2</v>
      </c>
      <c r="T46" s="40">
        <f>F41+O46+S46</f>
        <v>0.54326200000000002</v>
      </c>
    </row>
    <row r="47" spans="2:20" s="154" customFormat="1" x14ac:dyDescent="0.2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46"/>
    </row>
    <row r="48" spans="2:20" s="154" customFormat="1" x14ac:dyDescent="0.2">
      <c r="B48" s="280" t="s">
        <v>20</v>
      </c>
      <c r="C48" s="316" t="s">
        <v>26</v>
      </c>
      <c r="D48" s="316" t="s">
        <v>26</v>
      </c>
      <c r="E48" s="314">
        <f>D173</f>
        <v>63.36</v>
      </c>
      <c r="F48" s="309">
        <f>SUM(C48:E50)</f>
        <v>63.36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-26.13</v>
      </c>
      <c r="R48" s="316" t="s">
        <v>26</v>
      </c>
      <c r="S48" s="309">
        <f>Q48</f>
        <v>-26.13</v>
      </c>
      <c r="T48" s="50">
        <f>F48+O48+S48</f>
        <v>104.43</v>
      </c>
    </row>
    <row r="49" spans="2:32" s="154" customFormat="1" x14ac:dyDescent="0.2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151">
        <f>F48+O49+S48</f>
        <v>506.78</v>
      </c>
    </row>
    <row r="50" spans="2:32" s="154" customFormat="1" x14ac:dyDescent="0.2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152">
        <f>F48+O50+S48</f>
        <v>1012.16</v>
      </c>
    </row>
    <row r="51" spans="2:32" s="154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</row>
    <row r="52" spans="2:32" s="154" customFormat="1" x14ac:dyDescent="0.2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</row>
    <row r="53" spans="2:32" s="163" customFormat="1" x14ac:dyDescent="0.2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Z53" s="164"/>
      <c r="AA53" s="164"/>
      <c r="AB53" s="164"/>
      <c r="AC53" s="164"/>
      <c r="AD53" s="164"/>
      <c r="AE53" s="164"/>
      <c r="AF53" s="164"/>
    </row>
    <row r="54" spans="2:32" s="163" customFormat="1" ht="24" customHeight="1" x14ac:dyDescent="0.2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Z54" s="164"/>
      <c r="AA54" s="164"/>
      <c r="AB54" s="164"/>
      <c r="AC54" s="164"/>
      <c r="AD54" s="164"/>
      <c r="AE54" s="164"/>
      <c r="AF54" s="164"/>
    </row>
    <row r="55" spans="2:32" s="168" customFormat="1" ht="15" customHeight="1" x14ac:dyDescent="0.2">
      <c r="B55" s="135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43" t="s">
        <v>7</v>
      </c>
    </row>
    <row r="56" spans="2:32" s="154" customFormat="1" ht="15" customHeight="1" x14ac:dyDescent="0.2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44"/>
    </row>
    <row r="57" spans="2:32" s="154" customFormat="1" ht="15" customHeight="1" x14ac:dyDescent="0.2">
      <c r="B57" s="274" t="s">
        <v>62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45"/>
    </row>
    <row r="58" spans="2:32" s="154" customFormat="1" x14ac:dyDescent="0.2">
      <c r="B58" s="138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71"/>
    </row>
    <row r="59" spans="2:32" s="154" customFormat="1" x14ac:dyDescent="0.2">
      <c r="B59" s="279" t="s">
        <v>22</v>
      </c>
      <c r="C59" s="317">
        <f>ROUND(B15*C171,6)</f>
        <v>0.29788900000000001</v>
      </c>
      <c r="D59" s="317">
        <f>ROUND(B15*C172,6)</f>
        <v>4.4595999999999997E-2</v>
      </c>
      <c r="E59" s="317">
        <f>C173</f>
        <v>7.9459999999999999E-3</v>
      </c>
      <c r="F59" s="326">
        <f>SUM(C59:E64)</f>
        <v>0.35043100000000005</v>
      </c>
      <c r="G59" s="316" t="s">
        <v>26</v>
      </c>
      <c r="H59" s="253">
        <f t="shared" ref="H59:H64" si="4">E178</f>
        <v>0</v>
      </c>
      <c r="I59" s="317">
        <f>ROUND(B15*E184,6)</f>
        <v>0.128966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0.14460699999999999</v>
      </c>
      <c r="P59" s="332">
        <f>C192</f>
        <v>1.2695E-2</v>
      </c>
      <c r="Q59" s="206">
        <f t="shared" ref="Q59:Q64" si="5">C193</f>
        <v>0</v>
      </c>
      <c r="R59" s="317">
        <f>C199</f>
        <v>4.6379999999999998E-3</v>
      </c>
      <c r="S59" s="200">
        <f>+P59+Q59+R59</f>
        <v>1.7333000000000001E-2</v>
      </c>
      <c r="T59" s="40">
        <f>F59+O59+S59</f>
        <v>0.51237100000000002</v>
      </c>
    </row>
    <row r="60" spans="2:32" s="154" customFormat="1" x14ac:dyDescent="0.2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0.24013199999999998</v>
      </c>
      <c r="P60" s="332"/>
      <c r="Q60" s="206">
        <f t="shared" si="5"/>
        <v>4.6199999999999998E-2</v>
      </c>
      <c r="R60" s="317"/>
      <c r="S60" s="200">
        <f>+P59+Q60+R59</f>
        <v>6.3532999999999992E-2</v>
      </c>
      <c r="T60" s="40">
        <f>F59+O60+S60</f>
        <v>0.65409600000000001</v>
      </c>
    </row>
    <row r="61" spans="2:32" s="154" customFormat="1" x14ac:dyDescent="0.2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0.23203899999999997</v>
      </c>
      <c r="P61" s="332"/>
      <c r="Q61" s="206">
        <f t="shared" si="5"/>
        <v>2.7300000000000001E-2</v>
      </c>
      <c r="R61" s="317"/>
      <c r="S61" s="200">
        <f>+P59+Q61+R59</f>
        <v>4.4633000000000006E-2</v>
      </c>
      <c r="T61" s="40">
        <f>F59+O61+S61</f>
        <v>0.62710300000000008</v>
      </c>
    </row>
    <row r="62" spans="2:32" s="154" customFormat="1" x14ac:dyDescent="0.2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0.23240699999999997</v>
      </c>
      <c r="P62" s="332"/>
      <c r="Q62" s="206">
        <f t="shared" si="5"/>
        <v>2.2100000000000002E-2</v>
      </c>
      <c r="R62" s="317"/>
      <c r="S62" s="200">
        <f>+P59+Q62+R59</f>
        <v>3.9432999999999996E-2</v>
      </c>
      <c r="T62" s="40">
        <f>F59+O62+S62</f>
        <v>0.62227100000000002</v>
      </c>
    </row>
    <row r="63" spans="2:32" s="154" customFormat="1" x14ac:dyDescent="0.2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0.21021199999999998</v>
      </c>
      <c r="P63" s="332"/>
      <c r="Q63" s="206">
        <f t="shared" si="5"/>
        <v>1.5800000000000002E-2</v>
      </c>
      <c r="R63" s="317"/>
      <c r="S63" s="200">
        <f>+P59+Q63+R59</f>
        <v>3.3132999999999996E-2</v>
      </c>
      <c r="T63" s="40">
        <f>F59+O63+S63</f>
        <v>0.59377599999999997</v>
      </c>
    </row>
    <row r="64" spans="2:32" s="154" customFormat="1" x14ac:dyDescent="0.2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0.177838</v>
      </c>
      <c r="P64" s="333"/>
      <c r="Q64" s="208">
        <f t="shared" si="5"/>
        <v>6.6E-3</v>
      </c>
      <c r="R64" s="318"/>
      <c r="S64" s="200">
        <f>+P59+Q64+R59</f>
        <v>2.3932999999999999E-2</v>
      </c>
      <c r="T64" s="40">
        <f>F59+O64+S64</f>
        <v>0.55220200000000008</v>
      </c>
    </row>
    <row r="65" spans="2:20" s="154" customFormat="1" x14ac:dyDescent="0.2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46"/>
    </row>
    <row r="66" spans="2:20" s="154" customFormat="1" x14ac:dyDescent="0.2">
      <c r="B66" s="280" t="s">
        <v>20</v>
      </c>
      <c r="C66" s="316" t="s">
        <v>26</v>
      </c>
      <c r="D66" s="316" t="s">
        <v>26</v>
      </c>
      <c r="E66" s="314">
        <f>D173</f>
        <v>63.36</v>
      </c>
      <c r="F66" s="309">
        <f>SUM(C66:E68)</f>
        <v>63.36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-26.13</v>
      </c>
      <c r="R66" s="316" t="s">
        <v>26</v>
      </c>
      <c r="S66" s="309">
        <f>Q66</f>
        <v>-26.13</v>
      </c>
      <c r="T66" s="50">
        <f>F66+O66+S66</f>
        <v>110.62</v>
      </c>
    </row>
    <row r="67" spans="2:20" s="154" customFormat="1" x14ac:dyDescent="0.2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151">
        <f>F66+O67+S66</f>
        <v>505.68000000000006</v>
      </c>
    </row>
    <row r="68" spans="2:20" s="154" customFormat="1" x14ac:dyDescent="0.2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152">
        <f>F66+O68+S66</f>
        <v>1190.1599999999999</v>
      </c>
    </row>
    <row r="69" spans="2:20" s="154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</row>
    <row r="70" spans="2:20" s="154" customFormat="1" x14ac:dyDescent="0.2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</row>
    <row r="71" spans="2:20" x14ac:dyDescent="0.2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</row>
    <row r="72" spans="2:20" ht="24" customHeight="1" x14ac:dyDescent="0.2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</row>
    <row r="73" spans="2:20" s="154" customFormat="1" ht="15" customHeight="1" x14ac:dyDescent="0.2">
      <c r="B73" s="135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43" t="s">
        <v>7</v>
      </c>
    </row>
    <row r="74" spans="2:20" s="154" customFormat="1" ht="15" customHeight="1" x14ac:dyDescent="0.2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44"/>
    </row>
    <row r="75" spans="2:20" s="154" customFormat="1" ht="15" customHeight="1" x14ac:dyDescent="0.2">
      <c r="B75" s="274" t="s">
        <v>62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45"/>
    </row>
    <row r="76" spans="2:20" s="154" customFormat="1" x14ac:dyDescent="0.2">
      <c r="B76" s="138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71"/>
    </row>
    <row r="77" spans="2:20" s="154" customFormat="1" x14ac:dyDescent="0.2">
      <c r="B77" s="279" t="s">
        <v>22</v>
      </c>
      <c r="C77" s="317">
        <f>ROUND(B15*C171,6)</f>
        <v>0.29788900000000001</v>
      </c>
      <c r="D77" s="317">
        <f>ROUND(B15*C172,6)</f>
        <v>4.4595999999999997E-2</v>
      </c>
      <c r="E77" s="317">
        <f>C173</f>
        <v>7.9459999999999999E-3</v>
      </c>
      <c r="F77" s="326">
        <f>SUM(C77:E82)</f>
        <v>0.35043100000000005</v>
      </c>
      <c r="G77" s="316" t="s">
        <v>26</v>
      </c>
      <c r="H77" s="253">
        <f t="shared" ref="H77:H82" si="6">F178</f>
        <v>0</v>
      </c>
      <c r="I77" s="317">
        <f>ROUND(B15*F184,6)</f>
        <v>0.128966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0.14460699999999999</v>
      </c>
      <c r="P77" s="332">
        <f>C192</f>
        <v>1.2695E-2</v>
      </c>
      <c r="Q77" s="206">
        <f t="shared" ref="Q77:Q82" si="7">C193</f>
        <v>0</v>
      </c>
      <c r="R77" s="317">
        <f>C199</f>
        <v>4.6379999999999998E-3</v>
      </c>
      <c r="S77" s="200">
        <f>+P77+Q77+R77</f>
        <v>1.7333000000000001E-2</v>
      </c>
      <c r="T77" s="40">
        <f>F77+O77+S77</f>
        <v>0.51237100000000002</v>
      </c>
    </row>
    <row r="78" spans="2:20" s="154" customFormat="1" x14ac:dyDescent="0.2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0.26189899999999999</v>
      </c>
      <c r="P78" s="332"/>
      <c r="Q78" s="206">
        <f t="shared" si="7"/>
        <v>4.6199999999999998E-2</v>
      </c>
      <c r="R78" s="317"/>
      <c r="S78" s="200">
        <f>+P77+Q78+R77</f>
        <v>6.3532999999999992E-2</v>
      </c>
      <c r="T78" s="40">
        <f>F77+O78+S78</f>
        <v>0.67586299999999999</v>
      </c>
    </row>
    <row r="79" spans="2:20" s="154" customFormat="1" x14ac:dyDescent="0.2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0.25196099999999999</v>
      </c>
      <c r="P79" s="332"/>
      <c r="Q79" s="206">
        <f t="shared" si="7"/>
        <v>2.7300000000000001E-2</v>
      </c>
      <c r="R79" s="317"/>
      <c r="S79" s="200">
        <f>+P77+Q79+R77</f>
        <v>4.4633000000000006E-2</v>
      </c>
      <c r="T79" s="40">
        <f>F77+O79+S79</f>
        <v>0.64702500000000007</v>
      </c>
    </row>
    <row r="80" spans="2:20" s="154" customFormat="1" x14ac:dyDescent="0.2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0.252413</v>
      </c>
      <c r="P80" s="332"/>
      <c r="Q80" s="206">
        <f t="shared" si="7"/>
        <v>2.2100000000000002E-2</v>
      </c>
      <c r="R80" s="317"/>
      <c r="S80" s="200">
        <f>+P77+Q80+R77</f>
        <v>3.9432999999999996E-2</v>
      </c>
      <c r="T80" s="40">
        <f>F77+O80+S80</f>
        <v>0.64227699999999999</v>
      </c>
    </row>
    <row r="81" spans="2:20" s="154" customFormat="1" x14ac:dyDescent="0.2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0.22516099999999997</v>
      </c>
      <c r="P81" s="332"/>
      <c r="Q81" s="206">
        <f t="shared" si="7"/>
        <v>1.5800000000000002E-2</v>
      </c>
      <c r="R81" s="317"/>
      <c r="S81" s="200">
        <f>+P77+Q81+R77</f>
        <v>3.3132999999999996E-2</v>
      </c>
      <c r="T81" s="40">
        <f>F77+O81+S81</f>
        <v>0.60872499999999996</v>
      </c>
    </row>
    <row r="82" spans="2:20" s="154" customFormat="1" x14ac:dyDescent="0.2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0.18541099999999999</v>
      </c>
      <c r="P82" s="333"/>
      <c r="Q82" s="208">
        <f t="shared" si="7"/>
        <v>6.6E-3</v>
      </c>
      <c r="R82" s="318"/>
      <c r="S82" s="200">
        <f>+P77+Q82+R77</f>
        <v>2.3932999999999999E-2</v>
      </c>
      <c r="T82" s="40">
        <f>F77+O82+S82</f>
        <v>0.55977500000000002</v>
      </c>
    </row>
    <row r="83" spans="2:20" s="154" customFormat="1" x14ac:dyDescent="0.2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46"/>
    </row>
    <row r="84" spans="2:20" s="154" customFormat="1" x14ac:dyDescent="0.2">
      <c r="B84" s="280" t="s">
        <v>20</v>
      </c>
      <c r="C84" s="316" t="s">
        <v>26</v>
      </c>
      <c r="D84" s="316" t="s">
        <v>26</v>
      </c>
      <c r="E84" s="314">
        <f>D173</f>
        <v>63.36</v>
      </c>
      <c r="F84" s="309">
        <f>SUM(C84:E86)</f>
        <v>63.36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-26.13</v>
      </c>
      <c r="R84" s="316" t="s">
        <v>26</v>
      </c>
      <c r="S84" s="309">
        <f>Q84</f>
        <v>-26.13</v>
      </c>
      <c r="T84" s="50">
        <f>F84+O84+S84</f>
        <v>103.11000000000001</v>
      </c>
    </row>
    <row r="85" spans="2:20" s="154" customFormat="1" x14ac:dyDescent="0.2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151">
        <f>F84+O85+S84</f>
        <v>497.32000000000005</v>
      </c>
    </row>
    <row r="86" spans="2:20" s="154" customFormat="1" x14ac:dyDescent="0.2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152">
        <f>F84+O86+S84</f>
        <v>997.7700000000001</v>
      </c>
    </row>
    <row r="87" spans="2:20" s="154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</row>
    <row r="88" spans="2:20" s="154" customFormat="1" x14ac:dyDescent="0.2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</row>
    <row r="89" spans="2:20" x14ac:dyDescent="0.2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</row>
    <row r="90" spans="2:20" ht="24" customHeight="1" x14ac:dyDescent="0.2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</row>
    <row r="91" spans="2:20" s="154" customFormat="1" ht="15" customHeight="1" x14ac:dyDescent="0.2">
      <c r="B91" s="135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43" t="s">
        <v>7</v>
      </c>
    </row>
    <row r="92" spans="2:20" s="154" customFormat="1" ht="15" customHeight="1" x14ac:dyDescent="0.2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44"/>
    </row>
    <row r="93" spans="2:20" s="154" customFormat="1" ht="15" customHeight="1" x14ac:dyDescent="0.2">
      <c r="B93" s="274" t="s">
        <v>62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45"/>
    </row>
    <row r="94" spans="2:20" s="154" customFormat="1" x14ac:dyDescent="0.2">
      <c r="B94" s="138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71"/>
    </row>
    <row r="95" spans="2:20" s="154" customFormat="1" x14ac:dyDescent="0.2">
      <c r="B95" s="279" t="s">
        <v>22</v>
      </c>
      <c r="C95" s="317">
        <f>ROUND(B15*C171,6)</f>
        <v>0.29788900000000001</v>
      </c>
      <c r="D95" s="317">
        <f>ROUND(B15*C172,6)</f>
        <v>4.4595999999999997E-2</v>
      </c>
      <c r="E95" s="317">
        <f>C173</f>
        <v>7.9459999999999999E-3</v>
      </c>
      <c r="F95" s="326">
        <f>SUM(C95:E100)</f>
        <v>0.35043100000000005</v>
      </c>
      <c r="G95" s="316" t="s">
        <v>26</v>
      </c>
      <c r="H95" s="206">
        <f t="shared" ref="H95:H100" si="8">G178</f>
        <v>0</v>
      </c>
      <c r="I95" s="317">
        <f>ROUND(B15*G184,6)</f>
        <v>0.128966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0.14460699999999999</v>
      </c>
      <c r="P95" s="317">
        <f>C192</f>
        <v>1.2695E-2</v>
      </c>
      <c r="Q95" s="206">
        <f t="shared" ref="Q95:Q100" si="9">C193</f>
        <v>0</v>
      </c>
      <c r="R95" s="317">
        <f>C199</f>
        <v>4.6379999999999998E-3</v>
      </c>
      <c r="S95" s="200">
        <f>+P95+Q95+R95</f>
        <v>1.7333000000000001E-2</v>
      </c>
      <c r="T95" s="40">
        <f>F95+O95+S95</f>
        <v>0.51237100000000002</v>
      </c>
    </row>
    <row r="96" spans="2:20" s="154" customFormat="1" x14ac:dyDescent="0.2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0.31003800000000004</v>
      </c>
      <c r="P96" s="317"/>
      <c r="Q96" s="206">
        <f t="shared" si="9"/>
        <v>4.6199999999999998E-2</v>
      </c>
      <c r="R96" s="317"/>
      <c r="S96" s="200">
        <f>+P95+Q96+R95</f>
        <v>6.3532999999999992E-2</v>
      </c>
      <c r="T96" s="40">
        <f>F95+O96+S96</f>
        <v>0.72400200000000003</v>
      </c>
    </row>
    <row r="97" spans="2:20" s="154" customFormat="1" x14ac:dyDescent="0.2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0.29602200000000001</v>
      </c>
      <c r="P97" s="317"/>
      <c r="Q97" s="206">
        <f t="shared" si="9"/>
        <v>2.7300000000000001E-2</v>
      </c>
      <c r="R97" s="317"/>
      <c r="S97" s="200">
        <f>+P95+Q97+R95</f>
        <v>4.4633000000000006E-2</v>
      </c>
      <c r="T97" s="40">
        <f>F95+O97+S97</f>
        <v>0.69108600000000009</v>
      </c>
    </row>
    <row r="98" spans="2:20" s="154" customFormat="1" x14ac:dyDescent="0.2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0.29665900000000001</v>
      </c>
      <c r="P98" s="317"/>
      <c r="Q98" s="206">
        <f t="shared" si="9"/>
        <v>2.2100000000000002E-2</v>
      </c>
      <c r="R98" s="317"/>
      <c r="S98" s="200">
        <f>+P95+Q98+R95</f>
        <v>3.9432999999999996E-2</v>
      </c>
      <c r="T98" s="40">
        <f>F95+O98+S98</f>
        <v>0.68652299999999999</v>
      </c>
    </row>
    <row r="99" spans="2:20" s="154" customFormat="1" x14ac:dyDescent="0.2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0.25822099999999998</v>
      </c>
      <c r="P99" s="317"/>
      <c r="Q99" s="206">
        <f t="shared" si="9"/>
        <v>1.5800000000000002E-2</v>
      </c>
      <c r="R99" s="317"/>
      <c r="S99" s="200">
        <f>+P95+Q99+R95</f>
        <v>3.3132999999999996E-2</v>
      </c>
      <c r="T99" s="40">
        <f>F95+O99+S99</f>
        <v>0.64178499999999994</v>
      </c>
    </row>
    <row r="100" spans="2:20" s="154" customFormat="1" x14ac:dyDescent="0.2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0.20215699999999998</v>
      </c>
      <c r="P100" s="318"/>
      <c r="Q100" s="206">
        <f t="shared" si="9"/>
        <v>6.6E-3</v>
      </c>
      <c r="R100" s="318"/>
      <c r="S100" s="200">
        <f>+P95+Q100+R95</f>
        <v>2.3932999999999999E-2</v>
      </c>
      <c r="T100" s="40">
        <f>F95+O100+S100</f>
        <v>0.57652100000000006</v>
      </c>
    </row>
    <row r="101" spans="2:20" s="154" customFormat="1" x14ac:dyDescent="0.2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46"/>
    </row>
    <row r="102" spans="2:20" s="154" customFormat="1" x14ac:dyDescent="0.2">
      <c r="B102" s="280" t="s">
        <v>20</v>
      </c>
      <c r="C102" s="316" t="s">
        <v>26</v>
      </c>
      <c r="D102" s="316" t="s">
        <v>26</v>
      </c>
      <c r="E102" s="314">
        <f>D173</f>
        <v>63.36</v>
      </c>
      <c r="F102" s="309">
        <f>SUM(C102:E104)</f>
        <v>63.36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-26.13</v>
      </c>
      <c r="R102" s="316" t="s">
        <v>26</v>
      </c>
      <c r="S102" s="309">
        <f>Q102</f>
        <v>-26.13</v>
      </c>
      <c r="T102" s="50">
        <f>F102+O102+S102</f>
        <v>121.4</v>
      </c>
    </row>
    <row r="103" spans="2:20" s="154" customFormat="1" x14ac:dyDescent="0.2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151">
        <f>F102+O103+S102</f>
        <v>632.62</v>
      </c>
    </row>
    <row r="104" spans="2:20" s="154" customFormat="1" x14ac:dyDescent="0.2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152">
        <f>F102+O104+S102</f>
        <v>1263.51</v>
      </c>
    </row>
    <row r="105" spans="2:20" s="154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</row>
    <row r="106" spans="2:20" s="154" customFormat="1" x14ac:dyDescent="0.2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</row>
    <row r="107" spans="2:20" x14ac:dyDescent="0.2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</row>
    <row r="108" spans="2:20" ht="24" customHeight="1" x14ac:dyDescent="0.2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</row>
    <row r="109" spans="2:20" s="154" customFormat="1" ht="15" customHeight="1" x14ac:dyDescent="0.2">
      <c r="B109" s="135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43" t="s">
        <v>7</v>
      </c>
    </row>
    <row r="110" spans="2:20" s="154" customFormat="1" ht="15" customHeight="1" x14ac:dyDescent="0.2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44"/>
    </row>
    <row r="111" spans="2:20" s="154" customFormat="1" ht="15" customHeight="1" x14ac:dyDescent="0.2">
      <c r="B111" s="274" t="s">
        <v>62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45"/>
    </row>
    <row r="112" spans="2:20" s="154" customFormat="1" x14ac:dyDescent="0.2">
      <c r="B112" s="138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71"/>
    </row>
    <row r="113" spans="2:20" s="154" customFormat="1" x14ac:dyDescent="0.2">
      <c r="B113" s="279" t="s">
        <v>22</v>
      </c>
      <c r="C113" s="317">
        <f>ROUND(B15*C171,6)</f>
        <v>0.29788900000000001</v>
      </c>
      <c r="D113" s="317">
        <f>ROUND(B15*C172,6)</f>
        <v>4.4595999999999997E-2</v>
      </c>
      <c r="E113" s="317">
        <f>C173</f>
        <v>7.9459999999999999E-3</v>
      </c>
      <c r="F113" s="326">
        <f>SUM(C113:E118)</f>
        <v>0.35043100000000005</v>
      </c>
      <c r="G113" s="316" t="s">
        <v>26</v>
      </c>
      <c r="H113" s="253">
        <f t="shared" ref="H113:H118" si="10">H178</f>
        <v>0</v>
      </c>
      <c r="I113" s="317">
        <f>ROUND(B15*H184,6)</f>
        <v>0.128966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0.14460699999999999</v>
      </c>
      <c r="P113" s="332">
        <f>C192</f>
        <v>1.2695E-2</v>
      </c>
      <c r="Q113" s="206">
        <f t="shared" ref="Q113:Q118" si="11">C193</f>
        <v>0</v>
      </c>
      <c r="R113" s="317">
        <f>C199</f>
        <v>4.6379999999999998E-3</v>
      </c>
      <c r="S113" s="200">
        <f>+P113+Q113+R113</f>
        <v>1.7333000000000001E-2</v>
      </c>
      <c r="T113" s="40">
        <f>F113+O113+S113</f>
        <v>0.51237100000000002</v>
      </c>
    </row>
    <row r="114" spans="2:20" s="154" customFormat="1" x14ac:dyDescent="0.2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0.37064300000000006</v>
      </c>
      <c r="P114" s="332"/>
      <c r="Q114" s="206">
        <f t="shared" si="11"/>
        <v>4.6199999999999998E-2</v>
      </c>
      <c r="R114" s="317"/>
      <c r="S114" s="200">
        <f>+P113+Q114+R113</f>
        <v>6.3532999999999992E-2</v>
      </c>
      <c r="T114" s="40">
        <f>F113+O114+S114</f>
        <v>0.78460700000000005</v>
      </c>
    </row>
    <row r="115" spans="2:20" s="154" customFormat="1" x14ac:dyDescent="0.2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0.35149300000000006</v>
      </c>
      <c r="P115" s="332"/>
      <c r="Q115" s="206">
        <f t="shared" si="11"/>
        <v>2.7300000000000001E-2</v>
      </c>
      <c r="R115" s="317"/>
      <c r="S115" s="200">
        <f>+P113+Q115+R113</f>
        <v>4.4633000000000006E-2</v>
      </c>
      <c r="T115" s="40">
        <f>F113+O115+S115</f>
        <v>0.74655700000000014</v>
      </c>
    </row>
    <row r="116" spans="2:20" s="154" customFormat="1" x14ac:dyDescent="0.2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0.35236299999999998</v>
      </c>
      <c r="P116" s="332"/>
      <c r="Q116" s="206">
        <f t="shared" si="11"/>
        <v>2.2100000000000002E-2</v>
      </c>
      <c r="R116" s="317"/>
      <c r="S116" s="200">
        <f>+P113+Q116+R113</f>
        <v>3.9432999999999996E-2</v>
      </c>
      <c r="T116" s="40">
        <f>F113+O116+S116</f>
        <v>0.74222699999999997</v>
      </c>
    </row>
    <row r="117" spans="2:20" s="154" customFormat="1" x14ac:dyDescent="0.2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0.299844</v>
      </c>
      <c r="P117" s="332"/>
      <c r="Q117" s="206">
        <f t="shared" si="11"/>
        <v>1.5800000000000002E-2</v>
      </c>
      <c r="R117" s="317"/>
      <c r="S117" s="200">
        <f>+P113+Q117+R113</f>
        <v>3.3132999999999996E-2</v>
      </c>
      <c r="T117" s="40">
        <f>F113+O117+S117</f>
        <v>0.68340800000000002</v>
      </c>
    </row>
    <row r="118" spans="2:20" s="154" customFormat="1" x14ac:dyDescent="0.2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0.22324099999999999</v>
      </c>
      <c r="P118" s="333"/>
      <c r="Q118" s="208">
        <f t="shared" si="11"/>
        <v>6.6E-3</v>
      </c>
      <c r="R118" s="318"/>
      <c r="S118" s="200">
        <f>+P113+Q118+R113</f>
        <v>2.3932999999999999E-2</v>
      </c>
      <c r="T118" s="40">
        <f>F113+O118+S118</f>
        <v>0.59760500000000005</v>
      </c>
    </row>
    <row r="119" spans="2:20" s="154" customFormat="1" x14ac:dyDescent="0.2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46"/>
    </row>
    <row r="120" spans="2:20" s="154" customFormat="1" x14ac:dyDescent="0.2">
      <c r="B120" s="280" t="s">
        <v>20</v>
      </c>
      <c r="C120" s="316" t="s">
        <v>26</v>
      </c>
      <c r="D120" s="316" t="s">
        <v>26</v>
      </c>
      <c r="E120" s="314">
        <f>D173</f>
        <v>63.36</v>
      </c>
      <c r="F120" s="309">
        <f>SUM(C120:E122)</f>
        <v>63.36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-26.13</v>
      </c>
      <c r="R120" s="316" t="s">
        <v>26</v>
      </c>
      <c r="S120" s="309">
        <f>Q120</f>
        <v>-26.13</v>
      </c>
      <c r="T120" s="50">
        <f>F120+O120+S120</f>
        <v>133.61000000000001</v>
      </c>
    </row>
    <row r="121" spans="2:20" s="154" customFormat="1" x14ac:dyDescent="0.2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151">
        <f>F120+O121+S120</f>
        <v>684.63000000000011</v>
      </c>
    </row>
    <row r="122" spans="2:20" s="154" customFormat="1" x14ac:dyDescent="0.2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152">
        <f>F120+O122+S120</f>
        <v>1494.7299999999998</v>
      </c>
    </row>
    <row r="123" spans="2:20" s="154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</row>
    <row r="124" spans="2:20" s="154" customFormat="1" x14ac:dyDescent="0.2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0" x14ac:dyDescent="0.2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0" ht="24" customHeight="1" x14ac:dyDescent="0.2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</row>
    <row r="127" spans="2:20" s="154" customFormat="1" ht="15" customHeight="1" x14ac:dyDescent="0.2">
      <c r="B127" s="135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43" t="s">
        <v>7</v>
      </c>
    </row>
    <row r="128" spans="2:20" s="154" customFormat="1" ht="15" customHeight="1" x14ac:dyDescent="0.2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44"/>
    </row>
    <row r="129" spans="2:20" s="154" customFormat="1" ht="15" customHeight="1" x14ac:dyDescent="0.2">
      <c r="B129" s="274" t="s">
        <v>62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45"/>
    </row>
    <row r="130" spans="2:20" s="154" customFormat="1" x14ac:dyDescent="0.2">
      <c r="B130" s="138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71"/>
    </row>
    <row r="131" spans="2:20" s="154" customFormat="1" x14ac:dyDescent="0.2">
      <c r="B131" s="279" t="s">
        <v>22</v>
      </c>
      <c r="C131" s="317">
        <f>ROUND(B15*C171,6)</f>
        <v>0.29788900000000001</v>
      </c>
      <c r="D131" s="317">
        <f>ROUND(B15*C172,6)</f>
        <v>4.4595999999999997E-2</v>
      </c>
      <c r="E131" s="317">
        <f>C173</f>
        <v>7.9459999999999999E-3</v>
      </c>
      <c r="F131" s="326">
        <f>SUM(C131:E136)</f>
        <v>0.35043100000000005</v>
      </c>
      <c r="G131" s="316" t="s">
        <v>26</v>
      </c>
      <c r="H131" s="253">
        <f>I178</f>
        <v>0</v>
      </c>
      <c r="I131" s="317">
        <f>ROUND(B15*I184,6)</f>
        <v>0.128966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0.14460699999999999</v>
      </c>
      <c r="P131" s="317">
        <f>C192</f>
        <v>1.2695E-2</v>
      </c>
      <c r="Q131" s="206">
        <f>C193</f>
        <v>0</v>
      </c>
      <c r="R131" s="317">
        <f>C199</f>
        <v>4.6379999999999998E-3</v>
      </c>
      <c r="S131" s="200">
        <f>P131+Q131+R131</f>
        <v>1.7333000000000001E-2</v>
      </c>
      <c r="T131" s="40">
        <f>F131+O131+S131</f>
        <v>0.51237100000000002</v>
      </c>
    </row>
    <row r="132" spans="2:20" s="154" customFormat="1" x14ac:dyDescent="0.2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0.37064300000000006</v>
      </c>
      <c r="P132" s="317"/>
      <c r="Q132" s="206">
        <f t="shared" ref="Q132:Q136" si="13">C194</f>
        <v>4.6199999999999998E-2</v>
      </c>
      <c r="R132" s="317"/>
      <c r="S132" s="200">
        <f>P131+Q132+R131</f>
        <v>6.3532999999999992E-2</v>
      </c>
      <c r="T132" s="40">
        <f>F131+O132+S132</f>
        <v>0.78460700000000005</v>
      </c>
    </row>
    <row r="133" spans="2:20" s="154" customFormat="1" x14ac:dyDescent="0.2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0.35149300000000006</v>
      </c>
      <c r="P133" s="317"/>
      <c r="Q133" s="206">
        <f t="shared" si="13"/>
        <v>2.7300000000000001E-2</v>
      </c>
      <c r="R133" s="317"/>
      <c r="S133" s="200">
        <f>P131+Q133+R131</f>
        <v>4.4633000000000006E-2</v>
      </c>
      <c r="T133" s="40">
        <f>F131+O133+S133</f>
        <v>0.74655700000000014</v>
      </c>
    </row>
    <row r="134" spans="2:20" s="154" customFormat="1" x14ac:dyDescent="0.2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0.35236299999999998</v>
      </c>
      <c r="P134" s="317"/>
      <c r="Q134" s="206">
        <f t="shared" si="13"/>
        <v>2.2100000000000002E-2</v>
      </c>
      <c r="R134" s="317"/>
      <c r="S134" s="200">
        <f>P131+Q134+R131</f>
        <v>3.9432999999999996E-2</v>
      </c>
      <c r="T134" s="40">
        <f>F131+O134+S134</f>
        <v>0.74222699999999997</v>
      </c>
    </row>
    <row r="135" spans="2:20" s="154" customFormat="1" x14ac:dyDescent="0.2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0.299844</v>
      </c>
      <c r="P135" s="317"/>
      <c r="Q135" s="206">
        <f t="shared" si="13"/>
        <v>1.5800000000000002E-2</v>
      </c>
      <c r="R135" s="317"/>
      <c r="S135" s="200">
        <f>P131+Q135+R131</f>
        <v>3.3132999999999996E-2</v>
      </c>
      <c r="T135" s="40">
        <f>F131+O135+S135</f>
        <v>0.68340800000000002</v>
      </c>
    </row>
    <row r="136" spans="2:20" s="154" customFormat="1" x14ac:dyDescent="0.2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0.22324099999999999</v>
      </c>
      <c r="P136" s="318"/>
      <c r="Q136" s="208">
        <f t="shared" si="13"/>
        <v>6.6E-3</v>
      </c>
      <c r="R136" s="318"/>
      <c r="S136" s="264">
        <f>P131+Q136+R131</f>
        <v>2.3932999999999999E-2</v>
      </c>
      <c r="T136" s="40">
        <f>F131+O136+S136</f>
        <v>0.59760500000000005</v>
      </c>
    </row>
    <row r="137" spans="2:20" s="154" customFormat="1" x14ac:dyDescent="0.2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46"/>
    </row>
    <row r="138" spans="2:20" s="154" customFormat="1" x14ac:dyDescent="0.2">
      <c r="B138" s="279" t="s">
        <v>20</v>
      </c>
      <c r="C138" s="316" t="s">
        <v>26</v>
      </c>
      <c r="D138" s="316" t="s">
        <v>26</v>
      </c>
      <c r="E138" s="314">
        <f>D173</f>
        <v>63.36</v>
      </c>
      <c r="F138" s="309">
        <f>SUM(C138:E140)</f>
        <v>63.36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-26.13</v>
      </c>
      <c r="R138" s="316" t="s">
        <v>26</v>
      </c>
      <c r="S138" s="309">
        <f>Q138</f>
        <v>-26.13</v>
      </c>
      <c r="T138" s="50">
        <f>F138+O138+S138</f>
        <v>133.61000000000013</v>
      </c>
    </row>
    <row r="139" spans="2:20" s="154" customFormat="1" x14ac:dyDescent="0.2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151">
        <f>F138+O139+S138</f>
        <v>684.62999999999965</v>
      </c>
    </row>
    <row r="140" spans="2:20" s="154" customFormat="1" x14ac:dyDescent="0.2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152">
        <f>F138+O140+S138</f>
        <v>1494.7299999999998</v>
      </c>
    </row>
    <row r="141" spans="2:20" s="154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">
      <c r="B142" s="243" t="s">
        <v>21</v>
      </c>
    </row>
    <row r="163" spans="2:32" x14ac:dyDescent="0.2">
      <c r="B163" s="163"/>
      <c r="Z163" s="158"/>
      <c r="AA163" s="158"/>
      <c r="AB163" s="158"/>
      <c r="AC163" s="158"/>
      <c r="AD163" s="158"/>
      <c r="AE163" s="158"/>
      <c r="AF163" s="158"/>
    </row>
    <row r="164" spans="2:32" x14ac:dyDescent="0.2">
      <c r="B164" s="163"/>
      <c r="Z164" s="158"/>
      <c r="AA164" s="158"/>
      <c r="AB164" s="158"/>
      <c r="AC164" s="158"/>
      <c r="AD164" s="158"/>
      <c r="AE164" s="158"/>
      <c r="AF164" s="158"/>
    </row>
    <row r="165" spans="2:32" x14ac:dyDescent="0.2">
      <c r="B165" s="163"/>
      <c r="Z165" s="158"/>
      <c r="AA165" s="158"/>
      <c r="AB165" s="158"/>
      <c r="AC165" s="158"/>
      <c r="AD165" s="158"/>
      <c r="AE165" s="158"/>
      <c r="AF165" s="158"/>
    </row>
    <row r="166" spans="2:32" x14ac:dyDescent="0.2">
      <c r="B166" s="163"/>
      <c r="Z166" s="158"/>
      <c r="AA166" s="158"/>
      <c r="AB166" s="158"/>
      <c r="AC166" s="158"/>
      <c r="AD166" s="158"/>
      <c r="AE166" s="158"/>
      <c r="AF166" s="158"/>
    </row>
    <row r="167" spans="2:32" x14ac:dyDescent="0.2">
      <c r="B167" s="163"/>
      <c r="Z167" s="158"/>
      <c r="AA167" s="158"/>
      <c r="AB167" s="158"/>
      <c r="AC167" s="158"/>
      <c r="AD167" s="158"/>
      <c r="AE167" s="158"/>
      <c r="AF167" s="158"/>
    </row>
    <row r="168" spans="2:32" x14ac:dyDescent="0.2">
      <c r="B168" s="163"/>
      <c r="Z168" s="158"/>
      <c r="AA168" s="158"/>
      <c r="AB168" s="158"/>
      <c r="AC168" s="158"/>
      <c r="AD168" s="158"/>
      <c r="AE168" s="158"/>
      <c r="AF168" s="158"/>
    </row>
    <row r="169" spans="2:32" x14ac:dyDescent="0.2">
      <c r="B169" s="163"/>
      <c r="Z169" s="158"/>
      <c r="AA169" s="158"/>
      <c r="AB169" s="158"/>
      <c r="AC169" s="158"/>
      <c r="AD169" s="158"/>
      <c r="AE169" s="158"/>
      <c r="AF169" s="158"/>
    </row>
    <row r="170" spans="2:32" s="266" customFormat="1" x14ac:dyDescent="0.2">
      <c r="B170" s="265"/>
    </row>
    <row r="171" spans="2:32" s="266" customFormat="1" ht="12.75" customHeight="1" x14ac:dyDescent="0.2">
      <c r="B171" s="267" t="s">
        <v>13</v>
      </c>
      <c r="C171" s="268">
        <v>7.7333610000000004</v>
      </c>
    </row>
    <row r="172" spans="2:32" s="266" customFormat="1" ht="12.75" customHeight="1" x14ac:dyDescent="0.2">
      <c r="B172" s="267" t="s">
        <v>14</v>
      </c>
      <c r="C172" s="268">
        <v>1.1577310000000001</v>
      </c>
    </row>
    <row r="173" spans="2:32" s="266" customFormat="1" ht="12.75" customHeight="1" x14ac:dyDescent="0.2">
      <c r="B173" s="269" t="s">
        <v>0</v>
      </c>
      <c r="C173" s="270">
        <v>7.9459999999999999E-3</v>
      </c>
      <c r="D173" s="271">
        <v>63.36</v>
      </c>
      <c r="E173" s="271">
        <v>83.2</v>
      </c>
    </row>
    <row r="174" spans="2:32" s="266" customFormat="1" ht="12.75" customHeight="1" x14ac:dyDescent="0.2">
      <c r="B174" s="265"/>
    </row>
    <row r="175" spans="2:32" s="266" customFormat="1" ht="12.75" customHeight="1" x14ac:dyDescent="0.2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2" s="266" customFormat="1" ht="12.75" customHeight="1" x14ac:dyDescent="0.2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">
      <c r="B184" s="267" t="s">
        <v>6</v>
      </c>
      <c r="C184" s="268">
        <v>3.348017</v>
      </c>
      <c r="D184" s="268">
        <v>3.348017</v>
      </c>
      <c r="E184" s="268">
        <v>3.348017</v>
      </c>
      <c r="F184" s="268">
        <v>3.348017</v>
      </c>
      <c r="G184" s="268">
        <v>3.348017</v>
      </c>
      <c r="H184" s="268">
        <v>3.348017</v>
      </c>
      <c r="I184" s="268">
        <v>3.348017</v>
      </c>
    </row>
    <row r="185" spans="2:9" s="266" customFormat="1" ht="12.75" customHeight="1" x14ac:dyDescent="0.2">
      <c r="B185" s="269" t="s">
        <v>5</v>
      </c>
      <c r="C185" s="270">
        <v>1.186E-3</v>
      </c>
    </row>
    <row r="186" spans="2:9" s="266" customFormat="1" ht="12.75" customHeight="1" x14ac:dyDescent="0.2">
      <c r="B186" s="269" t="s">
        <v>1</v>
      </c>
      <c r="C186" s="270">
        <v>1.4455000000000001E-2</v>
      </c>
    </row>
    <row r="187" spans="2:9" s="266" customFormat="1" ht="12.75" customHeight="1" x14ac:dyDescent="0.2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">
      <c r="B190" s="265"/>
    </row>
    <row r="191" spans="2:9" s="266" customFormat="1" ht="12.75" customHeight="1" x14ac:dyDescent="0.2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">
      <c r="B192" s="269" t="s">
        <v>4</v>
      </c>
      <c r="C192" s="270">
        <v>1.2695E-2</v>
      </c>
    </row>
    <row r="193" spans="2:4" s="266" customFormat="1" ht="12.75" customHeight="1" x14ac:dyDescent="0.2">
      <c r="B193" s="269" t="s">
        <v>2</v>
      </c>
      <c r="C193" s="270">
        <v>0</v>
      </c>
      <c r="D193" s="271">
        <v>-26.13</v>
      </c>
    </row>
    <row r="194" spans="2:4" s="266" customFormat="1" ht="12.75" customHeight="1" x14ac:dyDescent="0.2">
      <c r="C194" s="270">
        <v>4.6199999999999998E-2</v>
      </c>
    </row>
    <row r="195" spans="2:4" s="266" customFormat="1" ht="12.75" customHeight="1" x14ac:dyDescent="0.2">
      <c r="B195" s="265"/>
      <c r="C195" s="270">
        <v>2.7300000000000001E-2</v>
      </c>
    </row>
    <row r="196" spans="2:4" s="266" customFormat="1" ht="12.75" customHeight="1" x14ac:dyDescent="0.2">
      <c r="B196" s="265"/>
      <c r="C196" s="270">
        <v>2.2100000000000002E-2</v>
      </c>
    </row>
    <row r="197" spans="2:4" s="266" customFormat="1" ht="12.75" customHeight="1" x14ac:dyDescent="0.2">
      <c r="B197" s="265"/>
      <c r="C197" s="270">
        <v>1.5800000000000002E-2</v>
      </c>
    </row>
    <row r="198" spans="2:4" s="266" customFormat="1" ht="12.75" customHeight="1" x14ac:dyDescent="0.2">
      <c r="B198" s="265"/>
      <c r="C198" s="270">
        <v>6.6E-3</v>
      </c>
    </row>
    <row r="199" spans="2:4" s="266" customFormat="1" ht="12.75" customHeight="1" x14ac:dyDescent="0.2">
      <c r="B199" s="269" t="s">
        <v>17</v>
      </c>
      <c r="C199" s="270">
        <v>4.6379999999999998E-3</v>
      </c>
    </row>
    <row r="200" spans="2:4" s="266" customFormat="1" x14ac:dyDescent="0.2">
      <c r="B200" s="265"/>
    </row>
  </sheetData>
  <mergeCells count="232">
    <mergeCell ref="C141:T141"/>
    <mergeCell ref="F19:F21"/>
    <mergeCell ref="O19:O21"/>
    <mergeCell ref="S19:S21"/>
    <mergeCell ref="C23:C28"/>
    <mergeCell ref="D23:D28"/>
    <mergeCell ref="E23:E28"/>
    <mergeCell ref="F23:F28"/>
    <mergeCell ref="G23:G28"/>
    <mergeCell ref="I23:I28"/>
    <mergeCell ref="M30:M32"/>
    <mergeCell ref="N30:N32"/>
    <mergeCell ref="P30:P32"/>
    <mergeCell ref="Q30:Q32"/>
    <mergeCell ref="R30:R32"/>
    <mergeCell ref="S30:S32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L30:L32"/>
    <mergeCell ref="J23:J28"/>
    <mergeCell ref="K23:K28"/>
    <mergeCell ref="L23:L28"/>
    <mergeCell ref="M23:M28"/>
    <mergeCell ref="N23:N28"/>
    <mergeCell ref="P23:P28"/>
    <mergeCell ref="F37:F39"/>
    <mergeCell ref="O37:O39"/>
    <mergeCell ref="S37:S39"/>
    <mergeCell ref="C41:C46"/>
    <mergeCell ref="D41:D46"/>
    <mergeCell ref="E41:E46"/>
    <mergeCell ref="F41:F46"/>
    <mergeCell ref="G41:G46"/>
    <mergeCell ref="I41:I46"/>
    <mergeCell ref="C33:T33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F55:F57"/>
    <mergeCell ref="O55:O57"/>
    <mergeCell ref="S55:S57"/>
    <mergeCell ref="C51:T51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L66:L68"/>
    <mergeCell ref="J59:J64"/>
    <mergeCell ref="K59:K64"/>
    <mergeCell ref="L59:L64"/>
    <mergeCell ref="M59:M64"/>
    <mergeCell ref="N59:N64"/>
    <mergeCell ref="P59:P64"/>
    <mergeCell ref="C59:C64"/>
    <mergeCell ref="D59:D64"/>
    <mergeCell ref="E59:E64"/>
    <mergeCell ref="F59:F64"/>
    <mergeCell ref="G59:G64"/>
    <mergeCell ref="I59:I64"/>
    <mergeCell ref="O73:O75"/>
    <mergeCell ref="S73:S75"/>
    <mergeCell ref="C77:C82"/>
    <mergeCell ref="D77:D82"/>
    <mergeCell ref="E77:E82"/>
    <mergeCell ref="F77:F82"/>
    <mergeCell ref="G77:G82"/>
    <mergeCell ref="I77:I82"/>
    <mergeCell ref="M66:M68"/>
    <mergeCell ref="N66:N68"/>
    <mergeCell ref="P66:P68"/>
    <mergeCell ref="Q66:Q68"/>
    <mergeCell ref="R66:R68"/>
    <mergeCell ref="S66:S68"/>
    <mergeCell ref="C69:T69"/>
    <mergeCell ref="R77:R82"/>
    <mergeCell ref="J77:J82"/>
    <mergeCell ref="K77:K82"/>
    <mergeCell ref="L77:L82"/>
    <mergeCell ref="M77:M82"/>
    <mergeCell ref="N77:N82"/>
    <mergeCell ref="P77:P82"/>
    <mergeCell ref="F73:F75"/>
    <mergeCell ref="S91:S93"/>
    <mergeCell ref="C95:C100"/>
    <mergeCell ref="D95:D100"/>
    <mergeCell ref="E95:E100"/>
    <mergeCell ref="F95:F100"/>
    <mergeCell ref="G95:G100"/>
    <mergeCell ref="I95:I100"/>
    <mergeCell ref="M84:M86"/>
    <mergeCell ref="N84:N86"/>
    <mergeCell ref="P84:P86"/>
    <mergeCell ref="Q84:Q86"/>
    <mergeCell ref="R84:R86"/>
    <mergeCell ref="S84:S86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L102:L104"/>
    <mergeCell ref="J95:J100"/>
    <mergeCell ref="K95:K100"/>
    <mergeCell ref="L95:L100"/>
    <mergeCell ref="M95:M100"/>
    <mergeCell ref="N95:N100"/>
    <mergeCell ref="P95:P100"/>
    <mergeCell ref="F91:F93"/>
    <mergeCell ref="O91:O93"/>
    <mergeCell ref="O109:O111"/>
    <mergeCell ref="S109:S111"/>
    <mergeCell ref="C113:C118"/>
    <mergeCell ref="D113:D118"/>
    <mergeCell ref="E113:E118"/>
    <mergeCell ref="F113:F118"/>
    <mergeCell ref="G113:G118"/>
    <mergeCell ref="I113:I118"/>
    <mergeCell ref="C87:T87"/>
    <mergeCell ref="M102:M104"/>
    <mergeCell ref="N102:N104"/>
    <mergeCell ref="P102:P104"/>
    <mergeCell ref="Q102:Q104"/>
    <mergeCell ref="R102:R104"/>
    <mergeCell ref="S102:S104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F109:F111"/>
    <mergeCell ref="S127:S129"/>
    <mergeCell ref="C131:C136"/>
    <mergeCell ref="D131:D136"/>
    <mergeCell ref="E131:E136"/>
    <mergeCell ref="F131:F136"/>
    <mergeCell ref="G131:G136"/>
    <mergeCell ref="I131:I136"/>
    <mergeCell ref="C123:T123"/>
    <mergeCell ref="B8:T8"/>
    <mergeCell ref="T19:T21"/>
    <mergeCell ref="T37:T39"/>
    <mergeCell ref="T55:T57"/>
    <mergeCell ref="T73:T75"/>
    <mergeCell ref="T91:T93"/>
    <mergeCell ref="T109:T111"/>
    <mergeCell ref="T127:T129"/>
    <mergeCell ref="J131:J136"/>
    <mergeCell ref="K131:K136"/>
    <mergeCell ref="L131:L136"/>
    <mergeCell ref="M131:M136"/>
    <mergeCell ref="N131:N136"/>
    <mergeCell ref="P131:P136"/>
    <mergeCell ref="F127:F129"/>
    <mergeCell ref="O127:O129"/>
    <mergeCell ref="Q138:Q140"/>
    <mergeCell ref="R138:R140"/>
    <mergeCell ref="S138:S140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L138:L140"/>
    <mergeCell ref="M138:M140"/>
    <mergeCell ref="N138:N140"/>
    <mergeCell ref="P138:P14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FBCC4-2B62-43E3-853A-25C1FDD8304C}">
  <dimension ref="B1:AG200"/>
  <sheetViews>
    <sheetView zoomScaleNormal="100" workbookViewId="0">
      <selection activeCell="B6" sqref="B6"/>
    </sheetView>
  </sheetViews>
  <sheetFormatPr defaultColWidth="9.140625" defaultRowHeight="12.75" outlineLevelCol="1" x14ac:dyDescent="0.2"/>
  <cols>
    <col min="1" max="1" width="1.5703125" style="158" customWidth="1"/>
    <col min="2" max="2" width="28.5703125" style="158" customWidth="1"/>
    <col min="3" max="5" width="8.5703125" style="158" hidden="1" customWidth="1" outlineLevel="1"/>
    <col min="6" max="6" width="15.5703125" style="158" customWidth="1" collapsed="1"/>
    <col min="7" max="14" width="8.5703125" style="158" hidden="1" customWidth="1" outlineLevel="1"/>
    <col min="15" max="15" width="15.5703125" style="158" customWidth="1" collapsed="1"/>
    <col min="16" max="18" width="8.5703125" style="158" hidden="1" customWidth="1" outlineLevel="1"/>
    <col min="19" max="19" width="15.5703125" style="158" customWidth="1" collapsed="1"/>
    <col min="20" max="20" width="13.5703125" style="158" customWidth="1"/>
    <col min="21" max="26" width="9.140625" style="158"/>
    <col min="27" max="33" width="9.140625" style="159"/>
    <col min="34" max="16384" width="9.140625" style="158"/>
  </cols>
  <sheetData>
    <row r="1" spans="2:33" s="154" customFormat="1" x14ac:dyDescent="0.2">
      <c r="B1" s="154" t="s">
        <v>12</v>
      </c>
    </row>
    <row r="2" spans="2:33" s="154" customFormat="1" ht="15" customHeight="1" x14ac:dyDescent="0.2">
      <c r="B2" s="155" t="s">
        <v>51</v>
      </c>
      <c r="C2" s="155"/>
      <c r="D2" s="155"/>
      <c r="E2" s="155"/>
    </row>
    <row r="3" spans="2:33" s="154" customFormat="1" ht="15" customHeight="1" x14ac:dyDescent="0.2">
      <c r="B3" s="156" t="s">
        <v>45</v>
      </c>
      <c r="C3" s="155"/>
      <c r="D3" s="155"/>
      <c r="E3" s="155"/>
    </row>
    <row r="4" spans="2:33" s="154" customFormat="1" ht="15" customHeight="1" x14ac:dyDescent="0.2">
      <c r="B4" s="290" t="s">
        <v>69</v>
      </c>
      <c r="C4" s="155"/>
      <c r="D4" s="155"/>
      <c r="E4" s="155"/>
    </row>
    <row r="5" spans="2:33" ht="15" customHeight="1" x14ac:dyDescent="0.2">
      <c r="B5" s="157"/>
      <c r="C5" s="157"/>
      <c r="D5" s="157"/>
      <c r="E5" s="157"/>
    </row>
    <row r="6" spans="2:33" ht="15" customHeight="1" x14ac:dyDescent="0.2">
      <c r="B6" s="160" t="s">
        <v>64</v>
      </c>
      <c r="C6" s="157"/>
      <c r="D6" s="157"/>
      <c r="E6" s="157"/>
      <c r="O6" s="22" t="s">
        <v>50</v>
      </c>
    </row>
    <row r="7" spans="2:33" s="163" customFormat="1" ht="15" customHeight="1" x14ac:dyDescent="0.2">
      <c r="B7" s="161"/>
      <c r="C7" s="162"/>
      <c r="D7" s="162"/>
      <c r="E7" s="162"/>
      <c r="AA7" s="164"/>
      <c r="AB7" s="164"/>
      <c r="AC7" s="164"/>
      <c r="AD7" s="164"/>
      <c r="AE7" s="164"/>
      <c r="AF7" s="164"/>
      <c r="AG7" s="164"/>
    </row>
    <row r="8" spans="2:33" s="163" customFormat="1" ht="15" customHeight="1" x14ac:dyDescent="0.2">
      <c r="B8" s="336" t="s">
        <v>52</v>
      </c>
      <c r="C8" s="336"/>
      <c r="D8" s="336"/>
      <c r="E8" s="336"/>
      <c r="F8" s="336"/>
      <c r="G8" s="336"/>
      <c r="H8" s="336"/>
      <c r="I8" s="336"/>
      <c r="J8" s="336"/>
      <c r="K8" s="336"/>
      <c r="L8" s="336"/>
      <c r="M8" s="336"/>
      <c r="N8" s="336"/>
      <c r="O8" s="336"/>
      <c r="P8" s="336"/>
      <c r="Q8" s="336"/>
      <c r="R8" s="336"/>
      <c r="S8" s="336"/>
      <c r="T8" s="336"/>
      <c r="AA8" s="164"/>
      <c r="AB8" s="164"/>
      <c r="AC8" s="164"/>
      <c r="AD8" s="164"/>
      <c r="AE8" s="164"/>
      <c r="AF8" s="164"/>
      <c r="AG8" s="164"/>
    </row>
    <row r="9" spans="2:33" s="154" customFormat="1" ht="12.75" customHeight="1" x14ac:dyDescent="0.2">
      <c r="B9" s="165" t="s">
        <v>53</v>
      </c>
      <c r="C9" s="166"/>
      <c r="D9" s="166"/>
      <c r="E9" s="166"/>
      <c r="F9" s="167"/>
      <c r="G9" s="167"/>
      <c r="H9" s="167"/>
      <c r="I9" s="167"/>
      <c r="J9" s="167"/>
      <c r="K9" s="167"/>
      <c r="L9" s="167"/>
      <c r="M9" s="167"/>
      <c r="N9" s="167"/>
      <c r="O9" s="168"/>
      <c r="P9" s="167"/>
      <c r="Q9" s="167"/>
      <c r="R9" s="167"/>
      <c r="S9" s="167"/>
    </row>
    <row r="10" spans="2:33" s="154" customFormat="1" ht="12.75" customHeight="1" x14ac:dyDescent="0.2">
      <c r="B10" s="169" t="s">
        <v>54</v>
      </c>
      <c r="C10" s="170"/>
      <c r="D10" s="170"/>
      <c r="E10" s="170"/>
      <c r="F10" s="171"/>
      <c r="G10" s="171"/>
      <c r="H10" s="171"/>
      <c r="I10" s="171"/>
      <c r="J10" s="171"/>
      <c r="K10" s="171"/>
      <c r="L10" s="171"/>
      <c r="M10" s="171"/>
      <c r="N10" s="171"/>
      <c r="O10" s="168"/>
      <c r="P10" s="171"/>
      <c r="Q10" s="171"/>
      <c r="R10" s="171"/>
      <c r="S10" s="171"/>
    </row>
    <row r="11" spans="2:33" s="154" customFormat="1" ht="12.75" customHeight="1" x14ac:dyDescent="0.2">
      <c r="B11" s="172" t="s">
        <v>55</v>
      </c>
      <c r="C11" s="173"/>
      <c r="D11" s="173"/>
      <c r="E11" s="173"/>
      <c r="F11" s="174"/>
      <c r="G11" s="174"/>
      <c r="H11" s="174"/>
      <c r="I11" s="174"/>
      <c r="J11" s="174"/>
      <c r="K11" s="174"/>
      <c r="L11" s="174"/>
      <c r="M11" s="174"/>
      <c r="N11" s="174"/>
      <c r="O11" s="175"/>
      <c r="P11" s="174"/>
      <c r="Q11" s="174"/>
      <c r="R11" s="174"/>
      <c r="S11" s="174"/>
      <c r="T11" s="307"/>
    </row>
    <row r="12" spans="2:33" ht="12.75" customHeight="1" x14ac:dyDescent="0.2">
      <c r="B12" s="176"/>
      <c r="C12" s="177"/>
      <c r="D12" s="177"/>
      <c r="E12" s="177"/>
      <c r="F12" s="178"/>
      <c r="G12" s="178"/>
      <c r="H12" s="178"/>
      <c r="I12" s="178"/>
      <c r="J12" s="178"/>
      <c r="K12" s="178"/>
      <c r="L12" s="178"/>
      <c r="M12" s="178"/>
      <c r="N12" s="178"/>
      <c r="O12" s="163"/>
      <c r="P12" s="178"/>
      <c r="Q12" s="178"/>
      <c r="R12" s="178"/>
      <c r="S12" s="178"/>
      <c r="AA12" s="158"/>
      <c r="AB12" s="158"/>
      <c r="AC12" s="158"/>
      <c r="AD12" s="158"/>
      <c r="AE12" s="158"/>
      <c r="AF12" s="158"/>
      <c r="AG12" s="158"/>
    </row>
    <row r="13" spans="2:33" ht="12.75" customHeight="1" x14ac:dyDescent="0.2"/>
    <row r="14" spans="2:33" s="181" customFormat="1" ht="15" customHeight="1" x14ac:dyDescent="0.2">
      <c r="B14" s="179" t="s">
        <v>37</v>
      </c>
      <c r="C14" s="180"/>
      <c r="D14" s="180"/>
      <c r="E14" s="180"/>
      <c r="O14" s="182"/>
    </row>
    <row r="15" spans="2:33" s="181" customFormat="1" ht="15" customHeight="1" x14ac:dyDescent="0.2">
      <c r="B15" s="183">
        <v>3.8519999999999999E-2</v>
      </c>
      <c r="C15" s="180"/>
      <c r="D15" s="180"/>
      <c r="E15" s="180"/>
      <c r="O15" s="182"/>
    </row>
    <row r="16" spans="2:33" s="181" customFormat="1" ht="15" customHeight="1" x14ac:dyDescent="0.2">
      <c r="B16" s="184" t="s">
        <v>65</v>
      </c>
      <c r="C16" s="180"/>
      <c r="D16" s="180"/>
      <c r="E16" s="180"/>
      <c r="O16" s="182"/>
    </row>
    <row r="17" spans="2:20" ht="13.5" customHeight="1" x14ac:dyDescent="0.2">
      <c r="B17" s="185"/>
      <c r="C17" s="185"/>
      <c r="D17" s="185"/>
      <c r="E17" s="185"/>
      <c r="O17" s="186"/>
    </row>
    <row r="18" spans="2:20" ht="24" customHeight="1" x14ac:dyDescent="0.2">
      <c r="B18" s="287" t="s">
        <v>39</v>
      </c>
      <c r="C18" s="185"/>
      <c r="D18" s="185"/>
      <c r="E18" s="185"/>
      <c r="O18" s="186"/>
    </row>
    <row r="19" spans="2:20" s="154" customFormat="1" ht="15" customHeight="1" x14ac:dyDescent="0.2">
      <c r="B19" s="135" t="s">
        <v>61</v>
      </c>
      <c r="C19" s="187"/>
      <c r="D19" s="188"/>
      <c r="E19" s="188"/>
      <c r="F19" s="320" t="s">
        <v>25</v>
      </c>
      <c r="G19" s="189"/>
      <c r="H19" s="190"/>
      <c r="I19" s="190"/>
      <c r="J19" s="190"/>
      <c r="K19" s="190"/>
      <c r="L19" s="190"/>
      <c r="M19" s="190"/>
      <c r="N19" s="190"/>
      <c r="O19" s="320" t="s">
        <v>38</v>
      </c>
      <c r="P19" s="189"/>
      <c r="Q19" s="190"/>
      <c r="R19" s="190"/>
      <c r="S19" s="320" t="s">
        <v>27</v>
      </c>
      <c r="T19" s="343" t="s">
        <v>7</v>
      </c>
    </row>
    <row r="20" spans="2:20" s="154" customFormat="1" ht="15" customHeight="1" x14ac:dyDescent="0.2">
      <c r="B20" s="273" t="s">
        <v>29</v>
      </c>
      <c r="C20" s="191"/>
      <c r="D20" s="192"/>
      <c r="E20" s="192"/>
      <c r="F20" s="321"/>
      <c r="G20" s="193"/>
      <c r="O20" s="321"/>
      <c r="P20" s="193"/>
      <c r="S20" s="321"/>
      <c r="T20" s="344"/>
    </row>
    <row r="21" spans="2:20" s="198" customFormat="1" ht="15" customHeight="1" x14ac:dyDescent="0.2">
      <c r="B21" s="274" t="s">
        <v>64</v>
      </c>
      <c r="C21" s="194" t="s">
        <v>56</v>
      </c>
      <c r="D21" s="194" t="s">
        <v>14</v>
      </c>
      <c r="E21" s="194" t="s">
        <v>0</v>
      </c>
      <c r="F21" s="322"/>
      <c r="G21" s="195" t="s">
        <v>15</v>
      </c>
      <c r="H21" s="195" t="s">
        <v>16</v>
      </c>
      <c r="I21" s="196" t="s">
        <v>6</v>
      </c>
      <c r="J21" s="195" t="s">
        <v>5</v>
      </c>
      <c r="K21" s="195" t="s">
        <v>1</v>
      </c>
      <c r="L21" s="195" t="s">
        <v>23</v>
      </c>
      <c r="M21" s="197" t="s">
        <v>24</v>
      </c>
      <c r="N21" s="195" t="s">
        <v>47</v>
      </c>
      <c r="O21" s="322"/>
      <c r="P21" s="195" t="s">
        <v>4</v>
      </c>
      <c r="Q21" s="195" t="s">
        <v>2</v>
      </c>
      <c r="R21" s="195" t="s">
        <v>17</v>
      </c>
      <c r="S21" s="322"/>
      <c r="T21" s="345"/>
    </row>
    <row r="22" spans="2:20" s="154" customFormat="1" ht="12.75" customHeight="1" x14ac:dyDescent="0.2">
      <c r="B22" s="138" t="s">
        <v>66</v>
      </c>
      <c r="C22" s="199"/>
      <c r="D22" s="199"/>
      <c r="E22" s="199"/>
      <c r="F22" s="200"/>
      <c r="G22" s="201"/>
      <c r="H22" s="202"/>
      <c r="I22" s="202"/>
      <c r="J22" s="202"/>
      <c r="K22" s="202"/>
      <c r="L22" s="202"/>
      <c r="M22" s="203"/>
      <c r="N22" s="201"/>
      <c r="O22" s="204"/>
      <c r="P22" s="202"/>
      <c r="Q22" s="201"/>
      <c r="R22" s="205"/>
      <c r="S22" s="205"/>
      <c r="T22" s="71"/>
    </row>
    <row r="23" spans="2:20" s="154" customFormat="1" ht="12.75" customHeight="1" x14ac:dyDescent="0.2">
      <c r="B23" s="279" t="s">
        <v>22</v>
      </c>
      <c r="C23" s="317">
        <f>ROUND(B15*C171,6)</f>
        <v>0.33373599999999998</v>
      </c>
      <c r="D23" s="317">
        <f>ROUND(B15*C172,6)</f>
        <v>4.4595999999999997E-2</v>
      </c>
      <c r="E23" s="317">
        <f>C173</f>
        <v>7.9459999999999999E-3</v>
      </c>
      <c r="F23" s="326">
        <f>SUM(C23:E28)</f>
        <v>0.38627800000000001</v>
      </c>
      <c r="G23" s="316" t="s">
        <v>26</v>
      </c>
      <c r="H23" s="207">
        <f t="shared" ref="H23:H28" si="0">C178</f>
        <v>0</v>
      </c>
      <c r="I23" s="317">
        <f>ROUND(B15*C184,6)</f>
        <v>0.128966</v>
      </c>
      <c r="J23" s="317">
        <f>C185</f>
        <v>1.186E-3</v>
      </c>
      <c r="K23" s="317">
        <f>C186</f>
        <v>1.4455000000000001E-2</v>
      </c>
      <c r="L23" s="316" t="s">
        <v>26</v>
      </c>
      <c r="M23" s="330" t="s">
        <v>26</v>
      </c>
      <c r="N23" s="316" t="s">
        <v>26</v>
      </c>
      <c r="O23" s="204">
        <f>H23+I23+J23+K23</f>
        <v>0.14460699999999999</v>
      </c>
      <c r="P23" s="317">
        <f>C192</f>
        <v>1.2695E-2</v>
      </c>
      <c r="Q23" s="206">
        <f t="shared" ref="Q23:Q28" si="1">C193</f>
        <v>0</v>
      </c>
      <c r="R23" s="317">
        <f>C199</f>
        <v>4.6379999999999998E-3</v>
      </c>
      <c r="S23" s="200">
        <f>+P23+Q23+R23</f>
        <v>1.7333000000000001E-2</v>
      </c>
      <c r="T23" s="40">
        <f>F23+O23+S23</f>
        <v>0.54821800000000009</v>
      </c>
    </row>
    <row r="24" spans="2:20" s="154" customFormat="1" ht="12.75" customHeight="1" x14ac:dyDescent="0.2">
      <c r="B24" s="279" t="s">
        <v>46</v>
      </c>
      <c r="C24" s="317"/>
      <c r="D24" s="317"/>
      <c r="E24" s="317"/>
      <c r="F24" s="326"/>
      <c r="G24" s="316"/>
      <c r="H24" s="207">
        <f t="shared" si="0"/>
        <v>9.4791000000000014E-2</v>
      </c>
      <c r="I24" s="317"/>
      <c r="J24" s="317"/>
      <c r="K24" s="317"/>
      <c r="L24" s="316"/>
      <c r="M24" s="330"/>
      <c r="N24" s="316"/>
      <c r="O24" s="204">
        <f>H24+I23+J23+K23</f>
        <v>0.239398</v>
      </c>
      <c r="P24" s="317"/>
      <c r="Q24" s="206">
        <f t="shared" si="1"/>
        <v>4.6199999999999998E-2</v>
      </c>
      <c r="R24" s="317"/>
      <c r="S24" s="200">
        <f>+P23+Q24+R23</f>
        <v>6.3532999999999992E-2</v>
      </c>
      <c r="T24" s="40">
        <f>F23+O24+S24</f>
        <v>0.68920899999999996</v>
      </c>
    </row>
    <row r="25" spans="2:20" s="154" customFormat="1" ht="12.75" customHeight="1" x14ac:dyDescent="0.2">
      <c r="B25" s="279" t="s">
        <v>8</v>
      </c>
      <c r="C25" s="317"/>
      <c r="D25" s="317"/>
      <c r="E25" s="317"/>
      <c r="F25" s="326"/>
      <c r="G25" s="316"/>
      <c r="H25" s="207">
        <f t="shared" si="0"/>
        <v>8.6760000000000004E-2</v>
      </c>
      <c r="I25" s="317"/>
      <c r="J25" s="317"/>
      <c r="K25" s="317"/>
      <c r="L25" s="316"/>
      <c r="M25" s="330"/>
      <c r="N25" s="316"/>
      <c r="O25" s="204">
        <f>H25+I23+J23+K23</f>
        <v>0.23136699999999999</v>
      </c>
      <c r="P25" s="317"/>
      <c r="Q25" s="206">
        <f t="shared" si="1"/>
        <v>2.7300000000000001E-2</v>
      </c>
      <c r="R25" s="317"/>
      <c r="S25" s="200">
        <f>+P23+Q25+R23</f>
        <v>4.4633000000000006E-2</v>
      </c>
      <c r="T25" s="40">
        <f>F23+O25+S25</f>
        <v>0.66227800000000003</v>
      </c>
    </row>
    <row r="26" spans="2:20" s="154" customFormat="1" ht="12.75" customHeight="1" x14ac:dyDescent="0.2">
      <c r="B26" s="279" t="s">
        <v>9</v>
      </c>
      <c r="C26" s="317"/>
      <c r="D26" s="317"/>
      <c r="E26" s="317"/>
      <c r="F26" s="326"/>
      <c r="G26" s="316"/>
      <c r="H26" s="207">
        <f t="shared" si="0"/>
        <v>8.7125000000000008E-2</v>
      </c>
      <c r="I26" s="317"/>
      <c r="J26" s="317"/>
      <c r="K26" s="317"/>
      <c r="L26" s="316"/>
      <c r="M26" s="330"/>
      <c r="N26" s="316"/>
      <c r="O26" s="204">
        <f>H26+I23+J23+K23</f>
        <v>0.23173199999999999</v>
      </c>
      <c r="P26" s="317"/>
      <c r="Q26" s="206">
        <f t="shared" si="1"/>
        <v>2.2100000000000002E-2</v>
      </c>
      <c r="R26" s="317"/>
      <c r="S26" s="200">
        <f>+P23+Q26+R23</f>
        <v>3.9432999999999996E-2</v>
      </c>
      <c r="T26" s="40">
        <f>F23+O26+S26</f>
        <v>0.657443</v>
      </c>
    </row>
    <row r="27" spans="2:20" s="154" customFormat="1" ht="12.75" customHeight="1" x14ac:dyDescent="0.2">
      <c r="B27" s="279" t="s">
        <v>10</v>
      </c>
      <c r="C27" s="317"/>
      <c r="D27" s="317"/>
      <c r="E27" s="317"/>
      <c r="F27" s="326"/>
      <c r="G27" s="316"/>
      <c r="H27" s="207">
        <f t="shared" si="0"/>
        <v>6.5099999999999991E-2</v>
      </c>
      <c r="I27" s="317"/>
      <c r="J27" s="317"/>
      <c r="K27" s="317"/>
      <c r="L27" s="316"/>
      <c r="M27" s="330"/>
      <c r="N27" s="316"/>
      <c r="O27" s="204">
        <f>H27+I23+J23+K23</f>
        <v>0.20970699999999998</v>
      </c>
      <c r="P27" s="317"/>
      <c r="Q27" s="206">
        <f t="shared" si="1"/>
        <v>1.5800000000000002E-2</v>
      </c>
      <c r="R27" s="317"/>
      <c r="S27" s="200">
        <f>+P23+Q27+R23</f>
        <v>3.3132999999999996E-2</v>
      </c>
      <c r="T27" s="40">
        <f>F23+O27+S27</f>
        <v>0.62911799999999996</v>
      </c>
    </row>
    <row r="28" spans="2:20" s="154" customFormat="1" ht="12.75" customHeight="1" x14ac:dyDescent="0.2">
      <c r="B28" s="279" t="s">
        <v>11</v>
      </c>
      <c r="C28" s="318"/>
      <c r="D28" s="318"/>
      <c r="E28" s="318"/>
      <c r="F28" s="327"/>
      <c r="G28" s="319"/>
      <c r="H28" s="207">
        <f t="shared" si="0"/>
        <v>3.2975999999999998E-2</v>
      </c>
      <c r="I28" s="318"/>
      <c r="J28" s="318"/>
      <c r="K28" s="318"/>
      <c r="L28" s="319"/>
      <c r="M28" s="331"/>
      <c r="N28" s="319"/>
      <c r="O28" s="204">
        <f>H28+I23+J23+K23</f>
        <v>0.17758299999999999</v>
      </c>
      <c r="P28" s="318"/>
      <c r="Q28" s="208">
        <f t="shared" si="1"/>
        <v>6.6E-3</v>
      </c>
      <c r="R28" s="318"/>
      <c r="S28" s="200">
        <f>+P23+Q28+R23</f>
        <v>2.3932999999999999E-2</v>
      </c>
      <c r="T28" s="40">
        <f>F23+O28+S28</f>
        <v>0.58779399999999993</v>
      </c>
    </row>
    <row r="29" spans="2:20" s="154" customFormat="1" x14ac:dyDescent="0.2">
      <c r="B29" s="276" t="s">
        <v>28</v>
      </c>
      <c r="C29" s="209"/>
      <c r="D29" s="210"/>
      <c r="E29" s="211"/>
      <c r="F29" s="212"/>
      <c r="G29" s="211"/>
      <c r="H29" s="210"/>
      <c r="I29" s="209"/>
      <c r="J29" s="209"/>
      <c r="K29" s="210"/>
      <c r="L29" s="209"/>
      <c r="M29" s="210"/>
      <c r="N29" s="209"/>
      <c r="O29" s="212"/>
      <c r="P29" s="210"/>
      <c r="Q29" s="211"/>
      <c r="R29" s="211"/>
      <c r="S29" s="211"/>
      <c r="T29" s="46"/>
    </row>
    <row r="30" spans="2:20" s="154" customFormat="1" x14ac:dyDescent="0.2">
      <c r="B30" s="280" t="s">
        <v>20</v>
      </c>
      <c r="C30" s="316" t="s">
        <v>26</v>
      </c>
      <c r="D30" s="316" t="s">
        <v>26</v>
      </c>
      <c r="E30" s="314">
        <f>D173</f>
        <v>63.36</v>
      </c>
      <c r="F30" s="309">
        <f>SUM(C30:E32)</f>
        <v>63.36</v>
      </c>
      <c r="G30" s="213">
        <f>C175</f>
        <v>77.95</v>
      </c>
      <c r="H30" s="316" t="s">
        <v>26</v>
      </c>
      <c r="I30" s="316" t="s">
        <v>26</v>
      </c>
      <c r="J30" s="316" t="s">
        <v>26</v>
      </c>
      <c r="K30" s="316" t="s">
        <v>26</v>
      </c>
      <c r="L30" s="314">
        <f>C187</f>
        <v>-0.03</v>
      </c>
      <c r="M30" s="328">
        <f>C188</f>
        <v>0.08</v>
      </c>
      <c r="N30" s="314">
        <f>C189</f>
        <v>0</v>
      </c>
      <c r="O30" s="215">
        <f>G30+L30+M30+N30</f>
        <v>78</v>
      </c>
      <c r="P30" s="316" t="s">
        <v>26</v>
      </c>
      <c r="Q30" s="314">
        <f>D193</f>
        <v>-26.13</v>
      </c>
      <c r="R30" s="316" t="s">
        <v>26</v>
      </c>
      <c r="S30" s="309">
        <f>Q30</f>
        <v>-26.13</v>
      </c>
      <c r="T30" s="50">
        <f>F30+O30+S30</f>
        <v>115.23000000000002</v>
      </c>
    </row>
    <row r="31" spans="2:20" s="154" customFormat="1" x14ac:dyDescent="0.2">
      <c r="B31" s="277" t="s">
        <v>18</v>
      </c>
      <c r="C31" s="317"/>
      <c r="D31" s="317"/>
      <c r="E31" s="314"/>
      <c r="F31" s="309"/>
      <c r="G31" s="213">
        <f>C176</f>
        <v>537.88</v>
      </c>
      <c r="H31" s="317"/>
      <c r="I31" s="317"/>
      <c r="J31" s="317"/>
      <c r="K31" s="317"/>
      <c r="L31" s="314"/>
      <c r="M31" s="328"/>
      <c r="N31" s="314"/>
      <c r="O31" s="281">
        <f>G31+L30+M30+N30</f>
        <v>537.93000000000006</v>
      </c>
      <c r="P31" s="317"/>
      <c r="Q31" s="314"/>
      <c r="R31" s="317"/>
      <c r="S31" s="309"/>
      <c r="T31" s="151">
        <f>F30+O31+S30</f>
        <v>575.16000000000008</v>
      </c>
    </row>
    <row r="32" spans="2:20" s="154" customFormat="1" x14ac:dyDescent="0.2">
      <c r="B32" s="278" t="s">
        <v>19</v>
      </c>
      <c r="C32" s="318"/>
      <c r="D32" s="318"/>
      <c r="E32" s="315"/>
      <c r="F32" s="310"/>
      <c r="G32" s="216">
        <f>C177</f>
        <v>1137.8000000000002</v>
      </c>
      <c r="H32" s="318"/>
      <c r="I32" s="318"/>
      <c r="J32" s="318"/>
      <c r="K32" s="318"/>
      <c r="L32" s="315"/>
      <c r="M32" s="329"/>
      <c r="N32" s="315"/>
      <c r="O32" s="282">
        <f>G32+L30+M30+N30</f>
        <v>1137.8500000000001</v>
      </c>
      <c r="P32" s="318"/>
      <c r="Q32" s="315"/>
      <c r="R32" s="318"/>
      <c r="S32" s="310"/>
      <c r="T32" s="152">
        <f>F30+O32+S30</f>
        <v>1175.08</v>
      </c>
    </row>
    <row r="33" spans="2:20" s="154" customFormat="1" ht="25.5" customHeight="1" x14ac:dyDescent="0.2">
      <c r="B33" s="143" t="s">
        <v>31</v>
      </c>
      <c r="C33" s="311" t="s">
        <v>32</v>
      </c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  <c r="P33" s="312"/>
      <c r="Q33" s="312"/>
      <c r="R33" s="312"/>
      <c r="S33" s="312"/>
      <c r="T33" s="313"/>
    </row>
    <row r="34" spans="2:20" s="168" customFormat="1" x14ac:dyDescent="0.2">
      <c r="B34" s="218" t="s">
        <v>21</v>
      </c>
      <c r="C34" s="219"/>
      <c r="D34" s="219"/>
      <c r="E34" s="219"/>
      <c r="F34" s="220"/>
      <c r="G34" s="219"/>
      <c r="H34" s="219"/>
      <c r="I34" s="219"/>
      <c r="J34" s="219"/>
      <c r="K34" s="219"/>
      <c r="L34" s="219"/>
      <c r="M34" s="219"/>
      <c r="N34" s="219"/>
      <c r="O34" s="221"/>
      <c r="P34" s="219"/>
      <c r="Q34" s="219"/>
    </row>
    <row r="35" spans="2:20" x14ac:dyDescent="0.2"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  <c r="R35" s="222"/>
      <c r="S35" s="222"/>
    </row>
    <row r="36" spans="2:20" ht="24" customHeight="1" x14ac:dyDescent="0.2">
      <c r="B36" s="287" t="s">
        <v>40</v>
      </c>
      <c r="C36" s="223"/>
      <c r="D36" s="223"/>
      <c r="E36" s="223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  <c r="R36" s="222"/>
      <c r="S36" s="222"/>
    </row>
    <row r="37" spans="2:20" s="154" customFormat="1" ht="15" customHeight="1" x14ac:dyDescent="0.2">
      <c r="B37" s="135" t="s">
        <v>61</v>
      </c>
      <c r="C37" s="224"/>
      <c r="D37" s="225"/>
      <c r="E37" s="225"/>
      <c r="F37" s="320" t="s">
        <v>25</v>
      </c>
      <c r="G37" s="226"/>
      <c r="H37" s="227"/>
      <c r="I37" s="227"/>
      <c r="J37" s="227"/>
      <c r="K37" s="227"/>
      <c r="L37" s="227"/>
      <c r="M37" s="227"/>
      <c r="N37" s="227"/>
      <c r="O37" s="320" t="s">
        <v>38</v>
      </c>
      <c r="P37" s="226"/>
      <c r="Q37" s="227"/>
      <c r="R37" s="227"/>
      <c r="S37" s="320" t="s">
        <v>27</v>
      </c>
      <c r="T37" s="343" t="s">
        <v>7</v>
      </c>
    </row>
    <row r="38" spans="2:20" s="154" customFormat="1" ht="15" customHeight="1" x14ac:dyDescent="0.2">
      <c r="B38" s="273" t="s">
        <v>30</v>
      </c>
      <c r="C38" s="228"/>
      <c r="D38" s="229"/>
      <c r="E38" s="229"/>
      <c r="F38" s="321"/>
      <c r="G38" s="230"/>
      <c r="H38" s="231"/>
      <c r="I38" s="231"/>
      <c r="J38" s="231"/>
      <c r="K38" s="231"/>
      <c r="L38" s="231"/>
      <c r="M38" s="231"/>
      <c r="N38" s="231"/>
      <c r="O38" s="321"/>
      <c r="P38" s="230"/>
      <c r="Q38" s="231"/>
      <c r="R38" s="231"/>
      <c r="S38" s="321"/>
      <c r="T38" s="344"/>
    </row>
    <row r="39" spans="2:20" s="154" customFormat="1" ht="15" customHeight="1" x14ac:dyDescent="0.2">
      <c r="B39" s="274" t="s">
        <v>64</v>
      </c>
      <c r="C39" s="194" t="s">
        <v>56</v>
      </c>
      <c r="D39" s="194" t="s">
        <v>14</v>
      </c>
      <c r="E39" s="194" t="s">
        <v>0</v>
      </c>
      <c r="F39" s="322"/>
      <c r="G39" s="232" t="s">
        <v>15</v>
      </c>
      <c r="H39" s="232" t="s">
        <v>16</v>
      </c>
      <c r="I39" s="232" t="s">
        <v>6</v>
      </c>
      <c r="J39" s="232" t="s">
        <v>5</v>
      </c>
      <c r="K39" s="232" t="s">
        <v>1</v>
      </c>
      <c r="L39" s="195" t="s">
        <v>23</v>
      </c>
      <c r="M39" s="197" t="s">
        <v>24</v>
      </c>
      <c r="N39" s="195" t="s">
        <v>47</v>
      </c>
      <c r="O39" s="322"/>
      <c r="P39" s="232" t="s">
        <v>4</v>
      </c>
      <c r="Q39" s="233" t="s">
        <v>2</v>
      </c>
      <c r="R39" s="232" t="s">
        <v>17</v>
      </c>
      <c r="S39" s="322"/>
      <c r="T39" s="345"/>
    </row>
    <row r="40" spans="2:20" s="154" customFormat="1" x14ac:dyDescent="0.2">
      <c r="B40" s="138" t="s">
        <v>66</v>
      </c>
      <c r="C40" s="234"/>
      <c r="D40" s="235"/>
      <c r="E40" s="235"/>
      <c r="F40" s="236"/>
      <c r="G40" s="235"/>
      <c r="H40" s="234"/>
      <c r="I40" s="235"/>
      <c r="J40" s="235"/>
      <c r="K40" s="235"/>
      <c r="L40" s="235"/>
      <c r="M40" s="235"/>
      <c r="N40" s="235"/>
      <c r="O40" s="237"/>
      <c r="P40" s="234"/>
      <c r="Q40" s="235"/>
      <c r="R40" s="205"/>
      <c r="S40" s="205"/>
      <c r="T40" s="71"/>
    </row>
    <row r="41" spans="2:20" s="154" customFormat="1" x14ac:dyDescent="0.2">
      <c r="B41" s="279" t="s">
        <v>22</v>
      </c>
      <c r="C41" s="317">
        <f>ROUND(B15*C171,6)</f>
        <v>0.33373599999999998</v>
      </c>
      <c r="D41" s="317">
        <f>ROUND(B15*C172,6)</f>
        <v>4.4595999999999997E-2</v>
      </c>
      <c r="E41" s="317">
        <f>C173</f>
        <v>7.9459999999999999E-3</v>
      </c>
      <c r="F41" s="334">
        <f>SUM(C41:E46)</f>
        <v>0.38627800000000001</v>
      </c>
      <c r="G41" s="316" t="s">
        <v>26</v>
      </c>
      <c r="H41" s="238">
        <f t="shared" ref="H41:H46" si="2">D178</f>
        <v>0</v>
      </c>
      <c r="I41" s="317">
        <f>ROUND(B15*D184,6)</f>
        <v>0.128966</v>
      </c>
      <c r="J41" s="317">
        <f>C185</f>
        <v>1.186E-3</v>
      </c>
      <c r="K41" s="317">
        <f>C186</f>
        <v>1.4455000000000001E-2</v>
      </c>
      <c r="L41" s="316" t="s">
        <v>26</v>
      </c>
      <c r="M41" s="316" t="s">
        <v>26</v>
      </c>
      <c r="N41" s="316" t="s">
        <v>26</v>
      </c>
      <c r="O41" s="237">
        <f>H41+I41+J41+K41</f>
        <v>0.14460699999999999</v>
      </c>
      <c r="P41" s="332">
        <f>C192</f>
        <v>1.2695E-2</v>
      </c>
      <c r="Q41" s="239">
        <f t="shared" ref="Q41:Q46" si="3">C193</f>
        <v>0</v>
      </c>
      <c r="R41" s="317">
        <f>C199</f>
        <v>4.6379999999999998E-3</v>
      </c>
      <c r="S41" s="200">
        <f>+P41+Q41+R41</f>
        <v>1.7333000000000001E-2</v>
      </c>
      <c r="T41" s="40">
        <f>F41+O41+S41</f>
        <v>0.54821800000000009</v>
      </c>
    </row>
    <row r="42" spans="2:20" s="154" customFormat="1" x14ac:dyDescent="0.2">
      <c r="B42" s="279" t="s">
        <v>46</v>
      </c>
      <c r="C42" s="317"/>
      <c r="D42" s="317"/>
      <c r="E42" s="317"/>
      <c r="F42" s="334"/>
      <c r="G42" s="316"/>
      <c r="H42" s="238">
        <f t="shared" si="2"/>
        <v>6.9823999999999997E-2</v>
      </c>
      <c r="I42" s="317"/>
      <c r="J42" s="317"/>
      <c r="K42" s="317"/>
      <c r="L42" s="316"/>
      <c r="M42" s="316"/>
      <c r="N42" s="316"/>
      <c r="O42" s="237">
        <f>H42+I41+J41+K41</f>
        <v>0.21443099999999998</v>
      </c>
      <c r="P42" s="332"/>
      <c r="Q42" s="239">
        <f t="shared" si="3"/>
        <v>4.6199999999999998E-2</v>
      </c>
      <c r="R42" s="317"/>
      <c r="S42" s="200">
        <f>+P41+Q42+R41</f>
        <v>6.3532999999999992E-2</v>
      </c>
      <c r="T42" s="40">
        <f>F41+O42+S42</f>
        <v>0.66424199999999989</v>
      </c>
    </row>
    <row r="43" spans="2:20" s="154" customFormat="1" x14ac:dyDescent="0.2">
      <c r="B43" s="279" t="s">
        <v>8</v>
      </c>
      <c r="C43" s="317"/>
      <c r="D43" s="317"/>
      <c r="E43" s="317"/>
      <c r="F43" s="334"/>
      <c r="G43" s="316"/>
      <c r="H43" s="238">
        <f t="shared" si="2"/>
        <v>6.3909000000000007E-2</v>
      </c>
      <c r="I43" s="317"/>
      <c r="J43" s="317"/>
      <c r="K43" s="317"/>
      <c r="L43" s="316"/>
      <c r="M43" s="316"/>
      <c r="N43" s="316"/>
      <c r="O43" s="237">
        <f>H43+I41+J41+K41</f>
        <v>0.20851600000000001</v>
      </c>
      <c r="P43" s="332"/>
      <c r="Q43" s="239">
        <f t="shared" si="3"/>
        <v>2.7300000000000001E-2</v>
      </c>
      <c r="R43" s="317"/>
      <c r="S43" s="200">
        <f>+P41+Q43+R41</f>
        <v>4.4633000000000006E-2</v>
      </c>
      <c r="T43" s="40">
        <f>F41+O43+S43</f>
        <v>0.63942700000000008</v>
      </c>
    </row>
    <row r="44" spans="2:20" s="154" customFormat="1" x14ac:dyDescent="0.2">
      <c r="B44" s="279" t="s">
        <v>9</v>
      </c>
      <c r="C44" s="317"/>
      <c r="D44" s="317"/>
      <c r="E44" s="317"/>
      <c r="F44" s="334"/>
      <c r="G44" s="316"/>
      <c r="H44" s="238">
        <f t="shared" si="2"/>
        <v>6.4177999999999999E-2</v>
      </c>
      <c r="I44" s="317"/>
      <c r="J44" s="317"/>
      <c r="K44" s="317"/>
      <c r="L44" s="316"/>
      <c r="M44" s="316"/>
      <c r="N44" s="316"/>
      <c r="O44" s="237">
        <f>H44+I41+J41+K41</f>
        <v>0.20878499999999997</v>
      </c>
      <c r="P44" s="332"/>
      <c r="Q44" s="239">
        <f t="shared" si="3"/>
        <v>2.2100000000000002E-2</v>
      </c>
      <c r="R44" s="317"/>
      <c r="S44" s="200">
        <f>+P41+Q44+R41</f>
        <v>3.9432999999999996E-2</v>
      </c>
      <c r="T44" s="40">
        <f>F41+O44+S44</f>
        <v>0.63449599999999995</v>
      </c>
    </row>
    <row r="45" spans="2:20" s="154" customFormat="1" x14ac:dyDescent="0.2">
      <c r="B45" s="279" t="s">
        <v>10</v>
      </c>
      <c r="C45" s="317"/>
      <c r="D45" s="317"/>
      <c r="E45" s="317"/>
      <c r="F45" s="334"/>
      <c r="G45" s="316"/>
      <c r="H45" s="238">
        <f t="shared" si="2"/>
        <v>4.7953999999999997E-2</v>
      </c>
      <c r="I45" s="317"/>
      <c r="J45" s="317"/>
      <c r="K45" s="317"/>
      <c r="L45" s="316"/>
      <c r="M45" s="316"/>
      <c r="N45" s="316"/>
      <c r="O45" s="237">
        <f>H45+I41+J41+K41</f>
        <v>0.19256099999999998</v>
      </c>
      <c r="P45" s="332"/>
      <c r="Q45" s="239">
        <f t="shared" si="3"/>
        <v>1.5800000000000002E-2</v>
      </c>
      <c r="R45" s="317"/>
      <c r="S45" s="200">
        <f>+P41+Q45+R41</f>
        <v>3.3132999999999996E-2</v>
      </c>
      <c r="T45" s="40">
        <f>F41+O45+S45</f>
        <v>0.61197199999999996</v>
      </c>
    </row>
    <row r="46" spans="2:20" s="154" customFormat="1" x14ac:dyDescent="0.2">
      <c r="B46" s="279" t="s">
        <v>11</v>
      </c>
      <c r="C46" s="318"/>
      <c r="D46" s="318"/>
      <c r="E46" s="318"/>
      <c r="F46" s="335"/>
      <c r="G46" s="319"/>
      <c r="H46" s="238">
        <f t="shared" si="2"/>
        <v>2.4291E-2</v>
      </c>
      <c r="I46" s="318"/>
      <c r="J46" s="318"/>
      <c r="K46" s="318"/>
      <c r="L46" s="319"/>
      <c r="M46" s="319"/>
      <c r="N46" s="319"/>
      <c r="O46" s="237">
        <f>H46+I41+J41+K41</f>
        <v>0.16889799999999999</v>
      </c>
      <c r="P46" s="333"/>
      <c r="Q46" s="240">
        <f t="shared" si="3"/>
        <v>6.6E-3</v>
      </c>
      <c r="R46" s="318"/>
      <c r="S46" s="200">
        <f>+P41+Q46+R41</f>
        <v>2.3932999999999999E-2</v>
      </c>
      <c r="T46" s="40">
        <f>F41+O46+S46</f>
        <v>0.57910899999999998</v>
      </c>
    </row>
    <row r="47" spans="2:20" s="154" customFormat="1" x14ac:dyDescent="0.2">
      <c r="B47" s="276" t="s">
        <v>28</v>
      </c>
      <c r="C47" s="209"/>
      <c r="D47" s="241"/>
      <c r="E47" s="209"/>
      <c r="F47" s="212"/>
      <c r="G47" s="242"/>
      <c r="H47" s="209"/>
      <c r="I47" s="210"/>
      <c r="J47" s="209"/>
      <c r="K47" s="209"/>
      <c r="L47" s="209"/>
      <c r="M47" s="209"/>
      <c r="N47" s="209"/>
      <c r="O47" s="212"/>
      <c r="P47" s="209"/>
      <c r="Q47" s="210"/>
      <c r="R47" s="211"/>
      <c r="S47" s="211"/>
      <c r="T47" s="46"/>
    </row>
    <row r="48" spans="2:20" s="154" customFormat="1" x14ac:dyDescent="0.2">
      <c r="B48" s="280" t="s">
        <v>20</v>
      </c>
      <c r="C48" s="316" t="s">
        <v>26</v>
      </c>
      <c r="D48" s="316" t="s">
        <v>26</v>
      </c>
      <c r="E48" s="314">
        <f>D173</f>
        <v>63.36</v>
      </c>
      <c r="F48" s="309">
        <f>SUM(C48:E50)</f>
        <v>63.36</v>
      </c>
      <c r="G48" s="214">
        <f>D175</f>
        <v>67.39</v>
      </c>
      <c r="H48" s="316" t="s">
        <v>26</v>
      </c>
      <c r="I48" s="316" t="s">
        <v>26</v>
      </c>
      <c r="J48" s="316" t="s">
        <v>26</v>
      </c>
      <c r="K48" s="316" t="s">
        <v>26</v>
      </c>
      <c r="L48" s="314">
        <f>D187</f>
        <v>-0.25</v>
      </c>
      <c r="M48" s="314">
        <f>D188</f>
        <v>0.06</v>
      </c>
      <c r="N48" s="314">
        <f>D189</f>
        <v>0</v>
      </c>
      <c r="O48" s="215">
        <f>G48+L48+M48+N48</f>
        <v>67.2</v>
      </c>
      <c r="P48" s="316" t="s">
        <v>26</v>
      </c>
      <c r="Q48" s="314">
        <f>D193</f>
        <v>-26.13</v>
      </c>
      <c r="R48" s="316" t="s">
        <v>26</v>
      </c>
      <c r="S48" s="309">
        <f>Q48</f>
        <v>-26.13</v>
      </c>
      <c r="T48" s="50">
        <f>F48+O48+S48</f>
        <v>104.43</v>
      </c>
    </row>
    <row r="49" spans="2:33" s="154" customFormat="1" x14ac:dyDescent="0.2">
      <c r="B49" s="277" t="s">
        <v>18</v>
      </c>
      <c r="C49" s="317"/>
      <c r="D49" s="317"/>
      <c r="E49" s="314"/>
      <c r="F49" s="309"/>
      <c r="G49" s="214">
        <f>D176</f>
        <v>469.74</v>
      </c>
      <c r="H49" s="317"/>
      <c r="I49" s="317"/>
      <c r="J49" s="317"/>
      <c r="K49" s="317"/>
      <c r="L49" s="314"/>
      <c r="M49" s="314"/>
      <c r="N49" s="314"/>
      <c r="O49" s="281">
        <f>G49+L48+M48+N48</f>
        <v>469.55</v>
      </c>
      <c r="P49" s="317"/>
      <c r="Q49" s="314"/>
      <c r="R49" s="317"/>
      <c r="S49" s="309"/>
      <c r="T49" s="151">
        <f>F48+O49+S48</f>
        <v>506.78</v>
      </c>
    </row>
    <row r="50" spans="2:33" s="154" customFormat="1" x14ac:dyDescent="0.2">
      <c r="B50" s="278" t="s">
        <v>19</v>
      </c>
      <c r="C50" s="318"/>
      <c r="D50" s="318"/>
      <c r="E50" s="315"/>
      <c r="F50" s="310"/>
      <c r="G50" s="217">
        <f>D177</f>
        <v>975.12000000000012</v>
      </c>
      <c r="H50" s="318"/>
      <c r="I50" s="318"/>
      <c r="J50" s="318"/>
      <c r="K50" s="318"/>
      <c r="L50" s="315"/>
      <c r="M50" s="315"/>
      <c r="N50" s="315"/>
      <c r="O50" s="282">
        <f>G50+L48+M48+N48</f>
        <v>974.93000000000006</v>
      </c>
      <c r="P50" s="318"/>
      <c r="Q50" s="315"/>
      <c r="R50" s="318"/>
      <c r="S50" s="310"/>
      <c r="T50" s="152">
        <f>F48+O50+S48</f>
        <v>1012.16</v>
      </c>
    </row>
    <row r="51" spans="2:33" s="154" customFormat="1" ht="25.5" customHeight="1" x14ac:dyDescent="0.2">
      <c r="B51" s="143" t="s">
        <v>31</v>
      </c>
      <c r="C51" s="311" t="s">
        <v>32</v>
      </c>
      <c r="D51" s="312"/>
      <c r="E51" s="312"/>
      <c r="F51" s="312"/>
      <c r="G51" s="312"/>
      <c r="H51" s="312"/>
      <c r="I51" s="312"/>
      <c r="J51" s="312"/>
      <c r="K51" s="312"/>
      <c r="L51" s="312"/>
      <c r="M51" s="312"/>
      <c r="N51" s="312"/>
      <c r="O51" s="312"/>
      <c r="P51" s="312"/>
      <c r="Q51" s="312"/>
      <c r="R51" s="312"/>
      <c r="S51" s="312"/>
      <c r="T51" s="313"/>
    </row>
    <row r="52" spans="2:33" s="154" customFormat="1" x14ac:dyDescent="0.2">
      <c r="B52" s="243" t="s">
        <v>21</v>
      </c>
      <c r="C52" s="244"/>
      <c r="D52" s="244"/>
      <c r="E52" s="244"/>
      <c r="F52" s="245"/>
      <c r="G52" s="244"/>
      <c r="H52" s="244"/>
      <c r="I52" s="244"/>
      <c r="J52" s="244"/>
      <c r="K52" s="244"/>
      <c r="L52" s="244"/>
      <c r="M52" s="244"/>
      <c r="N52" s="244"/>
      <c r="O52" s="245"/>
      <c r="P52" s="244"/>
      <c r="Q52" s="244"/>
    </row>
    <row r="53" spans="2:33" s="163" customFormat="1" x14ac:dyDescent="0.2">
      <c r="B53" s="246"/>
      <c r="C53" s="247"/>
      <c r="D53" s="247"/>
      <c r="E53" s="247"/>
      <c r="F53" s="248"/>
      <c r="G53" s="247"/>
      <c r="H53" s="247"/>
      <c r="I53" s="247"/>
      <c r="J53" s="247"/>
      <c r="K53" s="247"/>
      <c r="L53" s="247"/>
      <c r="M53" s="247"/>
      <c r="N53" s="247"/>
      <c r="O53" s="248"/>
      <c r="P53" s="247"/>
      <c r="Q53" s="247"/>
      <c r="AA53" s="164"/>
      <c r="AB53" s="164"/>
      <c r="AC53" s="164"/>
      <c r="AD53" s="164"/>
      <c r="AE53" s="164"/>
      <c r="AF53" s="164"/>
      <c r="AG53" s="164"/>
    </row>
    <row r="54" spans="2:33" s="163" customFormat="1" ht="24" customHeight="1" x14ac:dyDescent="0.2">
      <c r="B54" s="287" t="s">
        <v>41</v>
      </c>
      <c r="C54" s="247"/>
      <c r="D54" s="247"/>
      <c r="E54" s="247"/>
      <c r="F54" s="248"/>
      <c r="G54" s="247"/>
      <c r="H54" s="247"/>
      <c r="I54" s="247"/>
      <c r="J54" s="247"/>
      <c r="K54" s="247"/>
      <c r="L54" s="247"/>
      <c r="M54" s="247"/>
      <c r="N54" s="247"/>
      <c r="O54" s="248"/>
      <c r="P54" s="247"/>
      <c r="Q54" s="247"/>
      <c r="AA54" s="164"/>
      <c r="AB54" s="164"/>
      <c r="AC54" s="164"/>
      <c r="AD54" s="164"/>
      <c r="AE54" s="164"/>
      <c r="AF54" s="164"/>
      <c r="AG54" s="164"/>
    </row>
    <row r="55" spans="2:33" s="168" customFormat="1" ht="15" customHeight="1" x14ac:dyDescent="0.2">
      <c r="B55" s="135" t="s">
        <v>61</v>
      </c>
      <c r="C55" s="249"/>
      <c r="D55" s="250"/>
      <c r="E55" s="250"/>
      <c r="F55" s="320" t="s">
        <v>25</v>
      </c>
      <c r="G55" s="249"/>
      <c r="H55" s="250"/>
      <c r="I55" s="250"/>
      <c r="J55" s="250"/>
      <c r="K55" s="250"/>
      <c r="L55" s="250"/>
      <c r="M55" s="250"/>
      <c r="N55" s="250"/>
      <c r="O55" s="320" t="s">
        <v>38</v>
      </c>
      <c r="P55" s="249"/>
      <c r="Q55" s="250"/>
      <c r="R55" s="251"/>
      <c r="S55" s="320" t="s">
        <v>27</v>
      </c>
      <c r="T55" s="343" t="s">
        <v>7</v>
      </c>
    </row>
    <row r="56" spans="2:33" s="154" customFormat="1" ht="15" customHeight="1" x14ac:dyDescent="0.2">
      <c r="B56" s="273" t="s">
        <v>33</v>
      </c>
      <c r="C56" s="228"/>
      <c r="D56" s="229"/>
      <c r="E56" s="229"/>
      <c r="F56" s="321"/>
      <c r="G56" s="230"/>
      <c r="H56" s="231"/>
      <c r="I56" s="231"/>
      <c r="J56" s="231"/>
      <c r="K56" s="231"/>
      <c r="L56" s="231"/>
      <c r="M56" s="231"/>
      <c r="N56" s="231"/>
      <c r="O56" s="321"/>
      <c r="P56" s="230"/>
      <c r="Q56" s="231"/>
      <c r="R56" s="231"/>
      <c r="S56" s="321"/>
      <c r="T56" s="344"/>
    </row>
    <row r="57" spans="2:33" s="154" customFormat="1" ht="15" customHeight="1" x14ac:dyDescent="0.2">
      <c r="B57" s="274" t="s">
        <v>64</v>
      </c>
      <c r="C57" s="194" t="s">
        <v>56</v>
      </c>
      <c r="D57" s="194" t="s">
        <v>14</v>
      </c>
      <c r="E57" s="194" t="s">
        <v>0</v>
      </c>
      <c r="F57" s="322"/>
      <c r="G57" s="232" t="s">
        <v>15</v>
      </c>
      <c r="H57" s="232" t="s">
        <v>16</v>
      </c>
      <c r="I57" s="232" t="s">
        <v>6</v>
      </c>
      <c r="J57" s="232" t="s">
        <v>5</v>
      </c>
      <c r="K57" s="232" t="s">
        <v>1</v>
      </c>
      <c r="L57" s="195" t="s">
        <v>23</v>
      </c>
      <c r="M57" s="197" t="s">
        <v>24</v>
      </c>
      <c r="N57" s="195" t="s">
        <v>47</v>
      </c>
      <c r="O57" s="322"/>
      <c r="P57" s="232" t="s">
        <v>4</v>
      </c>
      <c r="Q57" s="233" t="s">
        <v>2</v>
      </c>
      <c r="R57" s="232" t="s">
        <v>17</v>
      </c>
      <c r="S57" s="322"/>
      <c r="T57" s="345"/>
    </row>
    <row r="58" spans="2:33" s="154" customFormat="1" x14ac:dyDescent="0.2">
      <c r="B58" s="138" t="s">
        <v>66</v>
      </c>
      <c r="C58" s="203"/>
      <c r="D58" s="201"/>
      <c r="E58" s="201"/>
      <c r="F58" s="252"/>
      <c r="G58" s="201"/>
      <c r="H58" s="203"/>
      <c r="I58" s="201"/>
      <c r="J58" s="201"/>
      <c r="K58" s="201"/>
      <c r="L58" s="201"/>
      <c r="M58" s="201"/>
      <c r="N58" s="201"/>
      <c r="O58" s="200"/>
      <c r="P58" s="203"/>
      <c r="Q58" s="201"/>
      <c r="R58" s="205"/>
      <c r="S58" s="205"/>
      <c r="T58" s="71"/>
    </row>
    <row r="59" spans="2:33" s="154" customFormat="1" x14ac:dyDescent="0.2">
      <c r="B59" s="279" t="s">
        <v>22</v>
      </c>
      <c r="C59" s="317">
        <f>ROUND(B15*C171,6)</f>
        <v>0.33373599999999998</v>
      </c>
      <c r="D59" s="317">
        <f>ROUND(B15*C172,6)</f>
        <v>4.4595999999999997E-2</v>
      </c>
      <c r="E59" s="317">
        <f>C173</f>
        <v>7.9459999999999999E-3</v>
      </c>
      <c r="F59" s="326">
        <f>SUM(C59:E64)</f>
        <v>0.38627800000000001</v>
      </c>
      <c r="G59" s="316" t="s">
        <v>26</v>
      </c>
      <c r="H59" s="253">
        <f t="shared" ref="H59:H64" si="4">E178</f>
        <v>0</v>
      </c>
      <c r="I59" s="317">
        <f>ROUND(B15*E184,6)</f>
        <v>0.128966</v>
      </c>
      <c r="J59" s="317">
        <f>C185</f>
        <v>1.186E-3</v>
      </c>
      <c r="K59" s="317">
        <f>C186</f>
        <v>1.4455000000000001E-2</v>
      </c>
      <c r="L59" s="316" t="s">
        <v>26</v>
      </c>
      <c r="M59" s="316" t="s">
        <v>26</v>
      </c>
      <c r="N59" s="316" t="s">
        <v>26</v>
      </c>
      <c r="O59" s="200">
        <f>H59+I59+J59+K59</f>
        <v>0.14460699999999999</v>
      </c>
      <c r="P59" s="332">
        <f>C192</f>
        <v>1.2695E-2</v>
      </c>
      <c r="Q59" s="206">
        <f t="shared" ref="Q59:Q64" si="5">C193</f>
        <v>0</v>
      </c>
      <c r="R59" s="317">
        <f>C199</f>
        <v>4.6379999999999998E-3</v>
      </c>
      <c r="S59" s="200">
        <f>+P59+Q59+R59</f>
        <v>1.7333000000000001E-2</v>
      </c>
      <c r="T59" s="40">
        <f>F59+O59+S59</f>
        <v>0.54821800000000009</v>
      </c>
    </row>
    <row r="60" spans="2:33" s="154" customFormat="1" x14ac:dyDescent="0.2">
      <c r="B60" s="279" t="s">
        <v>46</v>
      </c>
      <c r="C60" s="317"/>
      <c r="D60" s="317"/>
      <c r="E60" s="317"/>
      <c r="F60" s="326"/>
      <c r="G60" s="316"/>
      <c r="H60" s="253">
        <f t="shared" si="4"/>
        <v>9.5524999999999999E-2</v>
      </c>
      <c r="I60" s="317"/>
      <c r="J60" s="317"/>
      <c r="K60" s="317"/>
      <c r="L60" s="316"/>
      <c r="M60" s="316"/>
      <c r="N60" s="316"/>
      <c r="O60" s="200">
        <f>H60+I59+J59+K59</f>
        <v>0.24013199999999998</v>
      </c>
      <c r="P60" s="332"/>
      <c r="Q60" s="206">
        <f t="shared" si="5"/>
        <v>4.6199999999999998E-2</v>
      </c>
      <c r="R60" s="317"/>
      <c r="S60" s="200">
        <f>+P59+Q60+R59</f>
        <v>6.3532999999999992E-2</v>
      </c>
      <c r="T60" s="40">
        <f>F59+O60+S60</f>
        <v>0.68994299999999997</v>
      </c>
    </row>
    <row r="61" spans="2:33" s="154" customFormat="1" x14ac:dyDescent="0.2">
      <c r="B61" s="279" t="s">
        <v>8</v>
      </c>
      <c r="C61" s="317"/>
      <c r="D61" s="317"/>
      <c r="E61" s="317"/>
      <c r="F61" s="326"/>
      <c r="G61" s="316"/>
      <c r="H61" s="253">
        <f t="shared" si="4"/>
        <v>8.7431999999999996E-2</v>
      </c>
      <c r="I61" s="317"/>
      <c r="J61" s="317"/>
      <c r="K61" s="317"/>
      <c r="L61" s="316"/>
      <c r="M61" s="316"/>
      <c r="N61" s="316"/>
      <c r="O61" s="200">
        <f>H61+I59+J59+K59</f>
        <v>0.23203899999999997</v>
      </c>
      <c r="P61" s="332"/>
      <c r="Q61" s="206">
        <f t="shared" si="5"/>
        <v>2.7300000000000001E-2</v>
      </c>
      <c r="R61" s="317"/>
      <c r="S61" s="200">
        <f>+P59+Q61+R59</f>
        <v>4.4633000000000006E-2</v>
      </c>
      <c r="T61" s="40">
        <f>F59+O61+S61</f>
        <v>0.66295000000000004</v>
      </c>
    </row>
    <row r="62" spans="2:33" s="154" customFormat="1" x14ac:dyDescent="0.2">
      <c r="B62" s="279" t="s">
        <v>9</v>
      </c>
      <c r="C62" s="317"/>
      <c r="D62" s="317"/>
      <c r="E62" s="317"/>
      <c r="F62" s="326"/>
      <c r="G62" s="316"/>
      <c r="H62" s="253">
        <f t="shared" si="4"/>
        <v>8.7799999999999989E-2</v>
      </c>
      <c r="I62" s="317"/>
      <c r="J62" s="317"/>
      <c r="K62" s="317"/>
      <c r="L62" s="316"/>
      <c r="M62" s="316"/>
      <c r="N62" s="316"/>
      <c r="O62" s="200">
        <f>H62+I59+J59+K59</f>
        <v>0.23240699999999997</v>
      </c>
      <c r="P62" s="332"/>
      <c r="Q62" s="206">
        <f t="shared" si="5"/>
        <v>2.2100000000000002E-2</v>
      </c>
      <c r="R62" s="317"/>
      <c r="S62" s="200">
        <f>+P59+Q62+R59</f>
        <v>3.9432999999999996E-2</v>
      </c>
      <c r="T62" s="40">
        <f>F59+O62+S62</f>
        <v>0.65811799999999998</v>
      </c>
    </row>
    <row r="63" spans="2:33" s="154" customFormat="1" x14ac:dyDescent="0.2">
      <c r="B63" s="279" t="s">
        <v>10</v>
      </c>
      <c r="C63" s="317"/>
      <c r="D63" s="317"/>
      <c r="E63" s="317"/>
      <c r="F63" s="326"/>
      <c r="G63" s="316"/>
      <c r="H63" s="253">
        <f t="shared" si="4"/>
        <v>6.5604999999999997E-2</v>
      </c>
      <c r="I63" s="317"/>
      <c r="J63" s="317"/>
      <c r="K63" s="317"/>
      <c r="L63" s="316"/>
      <c r="M63" s="316"/>
      <c r="N63" s="316"/>
      <c r="O63" s="200">
        <f>H63+I59+J59+K59</f>
        <v>0.21021199999999998</v>
      </c>
      <c r="P63" s="332"/>
      <c r="Q63" s="206">
        <f t="shared" si="5"/>
        <v>1.5800000000000002E-2</v>
      </c>
      <c r="R63" s="317"/>
      <c r="S63" s="200">
        <f>+P59+Q63+R59</f>
        <v>3.3132999999999996E-2</v>
      </c>
      <c r="T63" s="40">
        <f>F59+O63+S63</f>
        <v>0.62962299999999993</v>
      </c>
    </row>
    <row r="64" spans="2:33" s="154" customFormat="1" x14ac:dyDescent="0.2">
      <c r="B64" s="279" t="s">
        <v>11</v>
      </c>
      <c r="C64" s="318"/>
      <c r="D64" s="318"/>
      <c r="E64" s="318"/>
      <c r="F64" s="327"/>
      <c r="G64" s="319"/>
      <c r="H64" s="253">
        <f t="shared" si="4"/>
        <v>3.3231000000000004E-2</v>
      </c>
      <c r="I64" s="318"/>
      <c r="J64" s="318"/>
      <c r="K64" s="318"/>
      <c r="L64" s="319"/>
      <c r="M64" s="319"/>
      <c r="N64" s="319"/>
      <c r="O64" s="200">
        <f>H64+I59+J59+K59</f>
        <v>0.177838</v>
      </c>
      <c r="P64" s="333"/>
      <c r="Q64" s="208">
        <f t="shared" si="5"/>
        <v>6.6E-3</v>
      </c>
      <c r="R64" s="318"/>
      <c r="S64" s="200">
        <f>+P59+Q64+R59</f>
        <v>2.3932999999999999E-2</v>
      </c>
      <c r="T64" s="40">
        <f>F59+O64+S64</f>
        <v>0.58804900000000004</v>
      </c>
    </row>
    <row r="65" spans="2:20" s="154" customFormat="1" x14ac:dyDescent="0.2">
      <c r="B65" s="276" t="s">
        <v>28</v>
      </c>
      <c r="C65" s="209"/>
      <c r="D65" s="210"/>
      <c r="E65" s="209"/>
      <c r="F65" s="212"/>
      <c r="G65" s="242"/>
      <c r="H65" s="209"/>
      <c r="I65" s="210"/>
      <c r="J65" s="209"/>
      <c r="K65" s="209"/>
      <c r="L65" s="209"/>
      <c r="M65" s="209"/>
      <c r="N65" s="209"/>
      <c r="O65" s="212"/>
      <c r="P65" s="209"/>
      <c r="Q65" s="210"/>
      <c r="R65" s="211"/>
      <c r="S65" s="211"/>
      <c r="T65" s="46"/>
    </row>
    <row r="66" spans="2:20" s="154" customFormat="1" x14ac:dyDescent="0.2">
      <c r="B66" s="280" t="s">
        <v>20</v>
      </c>
      <c r="C66" s="316" t="s">
        <v>26</v>
      </c>
      <c r="D66" s="316" t="s">
        <v>26</v>
      </c>
      <c r="E66" s="314">
        <f>D173</f>
        <v>63.36</v>
      </c>
      <c r="F66" s="309">
        <f>SUM(C66:E68)</f>
        <v>63.36</v>
      </c>
      <c r="G66" s="214">
        <f>E175</f>
        <v>73.39</v>
      </c>
      <c r="H66" s="316" t="s">
        <v>26</v>
      </c>
      <c r="I66" s="316" t="s">
        <v>26</v>
      </c>
      <c r="J66" s="316" t="s">
        <v>26</v>
      </c>
      <c r="K66" s="316" t="s">
        <v>26</v>
      </c>
      <c r="L66" s="314">
        <f>E187</f>
        <v>0</v>
      </c>
      <c r="M66" s="314">
        <f>E188</f>
        <v>0</v>
      </c>
      <c r="N66" s="314">
        <f>E189</f>
        <v>0</v>
      </c>
      <c r="O66" s="215">
        <f>G66+L66+M66+N66</f>
        <v>73.39</v>
      </c>
      <c r="P66" s="316" t="s">
        <v>26</v>
      </c>
      <c r="Q66" s="314">
        <f>D193</f>
        <v>-26.13</v>
      </c>
      <c r="R66" s="316" t="s">
        <v>26</v>
      </c>
      <c r="S66" s="309">
        <f>Q66</f>
        <v>-26.13</v>
      </c>
      <c r="T66" s="50">
        <f>F66+O66+S66</f>
        <v>110.62</v>
      </c>
    </row>
    <row r="67" spans="2:20" s="154" customFormat="1" x14ac:dyDescent="0.2">
      <c r="B67" s="277" t="s">
        <v>18</v>
      </c>
      <c r="C67" s="317"/>
      <c r="D67" s="317"/>
      <c r="E67" s="314"/>
      <c r="F67" s="309"/>
      <c r="G67" s="214">
        <f>E176</f>
        <v>468.45000000000005</v>
      </c>
      <c r="H67" s="317"/>
      <c r="I67" s="317"/>
      <c r="J67" s="317"/>
      <c r="K67" s="317"/>
      <c r="L67" s="314"/>
      <c r="M67" s="314"/>
      <c r="N67" s="314"/>
      <c r="O67" s="281">
        <f>G67+L66+M66+N66</f>
        <v>468.45000000000005</v>
      </c>
      <c r="P67" s="317"/>
      <c r="Q67" s="314"/>
      <c r="R67" s="317"/>
      <c r="S67" s="309"/>
      <c r="T67" s="151">
        <f>F66+O67+S66</f>
        <v>505.68000000000006</v>
      </c>
    </row>
    <row r="68" spans="2:20" s="154" customFormat="1" x14ac:dyDescent="0.2">
      <c r="B68" s="278" t="s">
        <v>19</v>
      </c>
      <c r="C68" s="318"/>
      <c r="D68" s="318"/>
      <c r="E68" s="315"/>
      <c r="F68" s="310"/>
      <c r="G68" s="217">
        <f>E177</f>
        <v>1152.93</v>
      </c>
      <c r="H68" s="318"/>
      <c r="I68" s="318"/>
      <c r="J68" s="318"/>
      <c r="K68" s="318"/>
      <c r="L68" s="315"/>
      <c r="M68" s="315"/>
      <c r="N68" s="315"/>
      <c r="O68" s="282">
        <f>G68+L66+M66+N66</f>
        <v>1152.93</v>
      </c>
      <c r="P68" s="318"/>
      <c r="Q68" s="315"/>
      <c r="R68" s="318"/>
      <c r="S68" s="310"/>
      <c r="T68" s="152">
        <f>F66+O68+S66</f>
        <v>1190.1599999999999</v>
      </c>
    </row>
    <row r="69" spans="2:20" s="154" customFormat="1" ht="25.5" customHeight="1" x14ac:dyDescent="0.2">
      <c r="B69" s="143" t="s">
        <v>31</v>
      </c>
      <c r="C69" s="311" t="s">
        <v>32</v>
      </c>
      <c r="D69" s="312"/>
      <c r="E69" s="312"/>
      <c r="F69" s="312"/>
      <c r="G69" s="312"/>
      <c r="H69" s="312"/>
      <c r="I69" s="312"/>
      <c r="J69" s="312"/>
      <c r="K69" s="312"/>
      <c r="L69" s="312"/>
      <c r="M69" s="312"/>
      <c r="N69" s="312"/>
      <c r="O69" s="312"/>
      <c r="P69" s="312"/>
      <c r="Q69" s="312"/>
      <c r="R69" s="312"/>
      <c r="S69" s="312"/>
      <c r="T69" s="313"/>
    </row>
    <row r="70" spans="2:20" s="154" customFormat="1" x14ac:dyDescent="0.2">
      <c r="B70" s="243" t="s">
        <v>21</v>
      </c>
      <c r="C70" s="244"/>
      <c r="D70" s="244"/>
      <c r="E70" s="244"/>
      <c r="F70" s="245"/>
      <c r="G70" s="244"/>
      <c r="H70" s="244"/>
      <c r="I70" s="244"/>
      <c r="J70" s="244"/>
      <c r="K70" s="244"/>
      <c r="L70" s="244"/>
      <c r="M70" s="244"/>
      <c r="N70" s="244"/>
      <c r="O70" s="245"/>
      <c r="P70" s="244"/>
      <c r="Q70" s="244"/>
    </row>
    <row r="71" spans="2:20" x14ac:dyDescent="0.2">
      <c r="F71" s="222"/>
      <c r="G71" s="222"/>
      <c r="H71" s="222"/>
      <c r="I71" s="222"/>
      <c r="J71" s="222"/>
      <c r="K71" s="222"/>
      <c r="L71" s="222"/>
      <c r="M71" s="222"/>
      <c r="N71" s="222"/>
      <c r="O71" s="222"/>
      <c r="P71" s="222"/>
      <c r="Q71" s="222"/>
      <c r="R71" s="222"/>
      <c r="S71" s="222"/>
    </row>
    <row r="72" spans="2:20" ht="24" customHeight="1" x14ac:dyDescent="0.2">
      <c r="B72" s="287" t="s">
        <v>42</v>
      </c>
      <c r="F72" s="222"/>
      <c r="G72" s="222"/>
      <c r="H72" s="222"/>
      <c r="I72" s="222"/>
      <c r="J72" s="222"/>
      <c r="K72" s="222"/>
      <c r="L72" s="222"/>
      <c r="M72" s="222"/>
      <c r="N72" s="222"/>
      <c r="O72" s="222"/>
      <c r="P72" s="222"/>
      <c r="Q72" s="222"/>
      <c r="R72" s="222"/>
      <c r="S72" s="222"/>
    </row>
    <row r="73" spans="2:20" s="154" customFormat="1" ht="15" customHeight="1" x14ac:dyDescent="0.2">
      <c r="B73" s="135" t="s">
        <v>61</v>
      </c>
      <c r="C73" s="189"/>
      <c r="D73" s="190"/>
      <c r="E73" s="190"/>
      <c r="F73" s="320" t="s">
        <v>25</v>
      </c>
      <c r="G73" s="226"/>
      <c r="H73" s="227"/>
      <c r="I73" s="227"/>
      <c r="J73" s="227"/>
      <c r="K73" s="227"/>
      <c r="L73" s="227"/>
      <c r="M73" s="227"/>
      <c r="N73" s="227"/>
      <c r="O73" s="320" t="s">
        <v>38</v>
      </c>
      <c r="P73" s="226"/>
      <c r="Q73" s="227"/>
      <c r="R73" s="227"/>
      <c r="S73" s="320" t="s">
        <v>27</v>
      </c>
      <c r="T73" s="343" t="s">
        <v>7</v>
      </c>
    </row>
    <row r="74" spans="2:20" s="154" customFormat="1" ht="15" customHeight="1" x14ac:dyDescent="0.2">
      <c r="B74" s="273" t="s">
        <v>34</v>
      </c>
      <c r="C74" s="228"/>
      <c r="D74" s="229"/>
      <c r="E74" s="229"/>
      <c r="F74" s="321"/>
      <c r="G74" s="230"/>
      <c r="H74" s="231"/>
      <c r="I74" s="231"/>
      <c r="J74" s="231"/>
      <c r="K74" s="231"/>
      <c r="L74" s="231"/>
      <c r="M74" s="231"/>
      <c r="N74" s="231"/>
      <c r="O74" s="321"/>
      <c r="P74" s="230"/>
      <c r="Q74" s="231"/>
      <c r="R74" s="231"/>
      <c r="S74" s="321"/>
      <c r="T74" s="344"/>
    </row>
    <row r="75" spans="2:20" s="154" customFormat="1" ht="15" customHeight="1" x14ac:dyDescent="0.2">
      <c r="B75" s="274" t="s">
        <v>64</v>
      </c>
      <c r="C75" s="194" t="s">
        <v>56</v>
      </c>
      <c r="D75" s="194" t="s">
        <v>14</v>
      </c>
      <c r="E75" s="194" t="s">
        <v>0</v>
      </c>
      <c r="F75" s="322"/>
      <c r="G75" s="232" t="s">
        <v>15</v>
      </c>
      <c r="H75" s="232" t="s">
        <v>16</v>
      </c>
      <c r="I75" s="232" t="s">
        <v>6</v>
      </c>
      <c r="J75" s="232" t="s">
        <v>5</v>
      </c>
      <c r="K75" s="232" t="s">
        <v>1</v>
      </c>
      <c r="L75" s="195" t="s">
        <v>23</v>
      </c>
      <c r="M75" s="197" t="s">
        <v>24</v>
      </c>
      <c r="N75" s="195" t="s">
        <v>47</v>
      </c>
      <c r="O75" s="322"/>
      <c r="P75" s="232" t="s">
        <v>4</v>
      </c>
      <c r="Q75" s="233" t="s">
        <v>2</v>
      </c>
      <c r="R75" s="232" t="s">
        <v>17</v>
      </c>
      <c r="S75" s="322"/>
      <c r="T75" s="345"/>
    </row>
    <row r="76" spans="2:20" s="154" customFormat="1" x14ac:dyDescent="0.2">
      <c r="B76" s="138" t="s">
        <v>66</v>
      </c>
      <c r="C76" s="203"/>
      <c r="D76" s="201"/>
      <c r="E76" s="201"/>
      <c r="F76" s="252"/>
      <c r="G76" s="201"/>
      <c r="H76" s="203"/>
      <c r="I76" s="201"/>
      <c r="J76" s="201"/>
      <c r="K76" s="201"/>
      <c r="L76" s="201"/>
      <c r="M76" s="201"/>
      <c r="N76" s="201"/>
      <c r="O76" s="200"/>
      <c r="P76" s="203"/>
      <c r="Q76" s="201"/>
      <c r="R76" s="205"/>
      <c r="S76" s="205"/>
      <c r="T76" s="71"/>
    </row>
    <row r="77" spans="2:20" s="154" customFormat="1" x14ac:dyDescent="0.2">
      <c r="B77" s="279" t="s">
        <v>22</v>
      </c>
      <c r="C77" s="317">
        <f>ROUND(B15*C171,6)</f>
        <v>0.33373599999999998</v>
      </c>
      <c r="D77" s="317">
        <f>ROUND(B15*C172,6)</f>
        <v>4.4595999999999997E-2</v>
      </c>
      <c r="E77" s="317">
        <f>C173</f>
        <v>7.9459999999999999E-3</v>
      </c>
      <c r="F77" s="326">
        <f>SUM(C77:E82)</f>
        <v>0.38627800000000001</v>
      </c>
      <c r="G77" s="316" t="s">
        <v>26</v>
      </c>
      <c r="H77" s="253">
        <f t="shared" ref="H77:H82" si="6">F178</f>
        <v>0</v>
      </c>
      <c r="I77" s="317">
        <f>ROUND(B15*F184,6)</f>
        <v>0.128966</v>
      </c>
      <c r="J77" s="317">
        <f>C185</f>
        <v>1.186E-3</v>
      </c>
      <c r="K77" s="317">
        <f>C186</f>
        <v>1.4455000000000001E-2</v>
      </c>
      <c r="L77" s="316" t="s">
        <v>26</v>
      </c>
      <c r="M77" s="316" t="s">
        <v>26</v>
      </c>
      <c r="N77" s="316" t="s">
        <v>26</v>
      </c>
      <c r="O77" s="200">
        <f>H77+I77+J77+K77</f>
        <v>0.14460699999999999</v>
      </c>
      <c r="P77" s="332">
        <f>C192</f>
        <v>1.2695E-2</v>
      </c>
      <c r="Q77" s="206">
        <f t="shared" ref="Q77:Q82" si="7">C193</f>
        <v>0</v>
      </c>
      <c r="R77" s="317">
        <f>C199</f>
        <v>4.6379999999999998E-3</v>
      </c>
      <c r="S77" s="200">
        <f>+P77+Q77+R77</f>
        <v>1.7333000000000001E-2</v>
      </c>
      <c r="T77" s="40">
        <f>F77+O77+S77</f>
        <v>0.54821800000000009</v>
      </c>
    </row>
    <row r="78" spans="2:20" s="154" customFormat="1" x14ac:dyDescent="0.2">
      <c r="B78" s="279" t="s">
        <v>46</v>
      </c>
      <c r="C78" s="317"/>
      <c r="D78" s="317"/>
      <c r="E78" s="317"/>
      <c r="F78" s="326"/>
      <c r="G78" s="316"/>
      <c r="H78" s="253">
        <f t="shared" si="6"/>
        <v>0.11729200000000001</v>
      </c>
      <c r="I78" s="317"/>
      <c r="J78" s="317"/>
      <c r="K78" s="317"/>
      <c r="L78" s="316"/>
      <c r="M78" s="316"/>
      <c r="N78" s="316"/>
      <c r="O78" s="200">
        <f>H78+I77+J77+K77</f>
        <v>0.26189899999999999</v>
      </c>
      <c r="P78" s="332"/>
      <c r="Q78" s="206">
        <f t="shared" si="7"/>
        <v>4.6199999999999998E-2</v>
      </c>
      <c r="R78" s="317"/>
      <c r="S78" s="200">
        <f>+P77+Q78+R77</f>
        <v>6.3532999999999992E-2</v>
      </c>
      <c r="T78" s="40">
        <f>F77+O78+S78</f>
        <v>0.71170999999999995</v>
      </c>
    </row>
    <row r="79" spans="2:20" s="154" customFormat="1" x14ac:dyDescent="0.2">
      <c r="B79" s="279" t="s">
        <v>8</v>
      </c>
      <c r="C79" s="317"/>
      <c r="D79" s="317"/>
      <c r="E79" s="317"/>
      <c r="F79" s="326"/>
      <c r="G79" s="316"/>
      <c r="H79" s="253">
        <f t="shared" si="6"/>
        <v>0.107354</v>
      </c>
      <c r="I79" s="317"/>
      <c r="J79" s="317"/>
      <c r="K79" s="317"/>
      <c r="L79" s="316"/>
      <c r="M79" s="316"/>
      <c r="N79" s="316"/>
      <c r="O79" s="200">
        <f>H79+I77+J77+K77</f>
        <v>0.25196099999999999</v>
      </c>
      <c r="P79" s="332"/>
      <c r="Q79" s="206">
        <f t="shared" si="7"/>
        <v>2.7300000000000001E-2</v>
      </c>
      <c r="R79" s="317"/>
      <c r="S79" s="200">
        <f>+P77+Q79+R77</f>
        <v>4.4633000000000006E-2</v>
      </c>
      <c r="T79" s="40">
        <f>F77+O79+S79</f>
        <v>0.68287200000000003</v>
      </c>
    </row>
    <row r="80" spans="2:20" s="154" customFormat="1" x14ac:dyDescent="0.2">
      <c r="B80" s="279" t="s">
        <v>9</v>
      </c>
      <c r="C80" s="317"/>
      <c r="D80" s="317"/>
      <c r="E80" s="317"/>
      <c r="F80" s="326"/>
      <c r="G80" s="316"/>
      <c r="H80" s="253">
        <f t="shared" si="6"/>
        <v>0.107806</v>
      </c>
      <c r="I80" s="317"/>
      <c r="J80" s="317"/>
      <c r="K80" s="317"/>
      <c r="L80" s="316"/>
      <c r="M80" s="316"/>
      <c r="N80" s="316"/>
      <c r="O80" s="200">
        <f>H80+I77+J77+K77</f>
        <v>0.252413</v>
      </c>
      <c r="P80" s="332"/>
      <c r="Q80" s="206">
        <f t="shared" si="7"/>
        <v>2.2100000000000002E-2</v>
      </c>
      <c r="R80" s="317"/>
      <c r="S80" s="200">
        <f>+P77+Q80+R77</f>
        <v>3.9432999999999996E-2</v>
      </c>
      <c r="T80" s="40">
        <f>F77+O80+S80</f>
        <v>0.67812399999999995</v>
      </c>
    </row>
    <row r="81" spans="2:20" s="154" customFormat="1" x14ac:dyDescent="0.2">
      <c r="B81" s="279" t="s">
        <v>10</v>
      </c>
      <c r="C81" s="317"/>
      <c r="D81" s="317"/>
      <c r="E81" s="317"/>
      <c r="F81" s="326"/>
      <c r="G81" s="316"/>
      <c r="H81" s="253">
        <f t="shared" si="6"/>
        <v>8.0554000000000001E-2</v>
      </c>
      <c r="I81" s="317"/>
      <c r="J81" s="317"/>
      <c r="K81" s="317"/>
      <c r="L81" s="316"/>
      <c r="M81" s="316"/>
      <c r="N81" s="316"/>
      <c r="O81" s="200">
        <f>H81+I77+J77+K77</f>
        <v>0.22516099999999997</v>
      </c>
      <c r="P81" s="332"/>
      <c r="Q81" s="206">
        <f t="shared" si="7"/>
        <v>1.5800000000000002E-2</v>
      </c>
      <c r="R81" s="317"/>
      <c r="S81" s="200">
        <f>+P77+Q81+R77</f>
        <v>3.3132999999999996E-2</v>
      </c>
      <c r="T81" s="40">
        <f>F77+O81+S81</f>
        <v>0.64457199999999992</v>
      </c>
    </row>
    <row r="82" spans="2:20" s="154" customFormat="1" x14ac:dyDescent="0.2">
      <c r="B82" s="279" t="s">
        <v>11</v>
      </c>
      <c r="C82" s="318"/>
      <c r="D82" s="318"/>
      <c r="E82" s="318"/>
      <c r="F82" s="327"/>
      <c r="G82" s="319"/>
      <c r="H82" s="253">
        <f t="shared" si="6"/>
        <v>4.0804E-2</v>
      </c>
      <c r="I82" s="318"/>
      <c r="J82" s="318"/>
      <c r="K82" s="318"/>
      <c r="L82" s="319"/>
      <c r="M82" s="319"/>
      <c r="N82" s="319"/>
      <c r="O82" s="200">
        <f>H82+I77+J77+K77</f>
        <v>0.18541099999999999</v>
      </c>
      <c r="P82" s="333"/>
      <c r="Q82" s="208">
        <f t="shared" si="7"/>
        <v>6.6E-3</v>
      </c>
      <c r="R82" s="318"/>
      <c r="S82" s="200">
        <f>+P77+Q82+R77</f>
        <v>2.3932999999999999E-2</v>
      </c>
      <c r="T82" s="40">
        <f>F77+O82+S82</f>
        <v>0.59562199999999998</v>
      </c>
    </row>
    <row r="83" spans="2:20" s="154" customFormat="1" x14ac:dyDescent="0.2">
      <c r="B83" s="276" t="s">
        <v>28</v>
      </c>
      <c r="C83" s="209"/>
      <c r="D83" s="210"/>
      <c r="E83" s="209"/>
      <c r="F83" s="212"/>
      <c r="G83" s="242"/>
      <c r="H83" s="209"/>
      <c r="I83" s="210"/>
      <c r="J83" s="209"/>
      <c r="K83" s="209"/>
      <c r="L83" s="209"/>
      <c r="M83" s="209"/>
      <c r="N83" s="209"/>
      <c r="O83" s="212"/>
      <c r="P83" s="209"/>
      <c r="Q83" s="210"/>
      <c r="R83" s="211"/>
      <c r="S83" s="211"/>
      <c r="T83" s="46"/>
    </row>
    <row r="84" spans="2:20" s="154" customFormat="1" x14ac:dyDescent="0.2">
      <c r="B84" s="280" t="s">
        <v>20</v>
      </c>
      <c r="C84" s="316" t="s">
        <v>26</v>
      </c>
      <c r="D84" s="316" t="s">
        <v>26</v>
      </c>
      <c r="E84" s="314">
        <f>D173</f>
        <v>63.36</v>
      </c>
      <c r="F84" s="309">
        <f>SUM(C84:E86)</f>
        <v>63.36</v>
      </c>
      <c r="G84" s="214">
        <f>F175</f>
        <v>65.88</v>
      </c>
      <c r="H84" s="316" t="s">
        <v>26</v>
      </c>
      <c r="I84" s="316" t="s">
        <v>26</v>
      </c>
      <c r="J84" s="316" t="s">
        <v>26</v>
      </c>
      <c r="K84" s="316" t="s">
        <v>26</v>
      </c>
      <c r="L84" s="314">
        <f>F187</f>
        <v>0</v>
      </c>
      <c r="M84" s="314">
        <f>F188</f>
        <v>0</v>
      </c>
      <c r="N84" s="314">
        <f>F189</f>
        <v>0</v>
      </c>
      <c r="O84" s="215">
        <f>G84+L84+M84+N84</f>
        <v>65.88</v>
      </c>
      <c r="P84" s="316" t="s">
        <v>26</v>
      </c>
      <c r="Q84" s="314">
        <f>D193</f>
        <v>-26.13</v>
      </c>
      <c r="R84" s="316" t="s">
        <v>26</v>
      </c>
      <c r="S84" s="309">
        <f>Q84</f>
        <v>-26.13</v>
      </c>
      <c r="T84" s="50">
        <f>F84+O84+S84</f>
        <v>103.11000000000001</v>
      </c>
    </row>
    <row r="85" spans="2:20" s="154" customFormat="1" x14ac:dyDescent="0.2">
      <c r="B85" s="277" t="s">
        <v>18</v>
      </c>
      <c r="C85" s="317"/>
      <c r="D85" s="317"/>
      <c r="E85" s="314"/>
      <c r="F85" s="309"/>
      <c r="G85" s="214">
        <f>F176</f>
        <v>460.09000000000003</v>
      </c>
      <c r="H85" s="317"/>
      <c r="I85" s="317"/>
      <c r="J85" s="317"/>
      <c r="K85" s="317"/>
      <c r="L85" s="314"/>
      <c r="M85" s="314"/>
      <c r="N85" s="314"/>
      <c r="O85" s="281">
        <f>G85+L84+M84+N84</f>
        <v>460.09000000000003</v>
      </c>
      <c r="P85" s="317"/>
      <c r="Q85" s="314"/>
      <c r="R85" s="317"/>
      <c r="S85" s="309"/>
      <c r="T85" s="151">
        <f>F84+O85+S84</f>
        <v>497.32000000000005</v>
      </c>
    </row>
    <row r="86" spans="2:20" s="154" customFormat="1" x14ac:dyDescent="0.2">
      <c r="B86" s="278" t="s">
        <v>19</v>
      </c>
      <c r="C86" s="318"/>
      <c r="D86" s="318"/>
      <c r="E86" s="315"/>
      <c r="F86" s="310"/>
      <c r="G86" s="217">
        <f>F177</f>
        <v>960.54000000000008</v>
      </c>
      <c r="H86" s="318"/>
      <c r="I86" s="318"/>
      <c r="J86" s="318"/>
      <c r="K86" s="318"/>
      <c r="L86" s="315"/>
      <c r="M86" s="315"/>
      <c r="N86" s="315"/>
      <c r="O86" s="282">
        <f>G86+L84+M84+N84</f>
        <v>960.54000000000008</v>
      </c>
      <c r="P86" s="318"/>
      <c r="Q86" s="315"/>
      <c r="R86" s="318"/>
      <c r="S86" s="310"/>
      <c r="T86" s="152">
        <f>F84+O86+S84</f>
        <v>997.7700000000001</v>
      </c>
    </row>
    <row r="87" spans="2:20" s="154" customFormat="1" ht="25.5" customHeight="1" x14ac:dyDescent="0.2">
      <c r="B87" s="143" t="s">
        <v>31</v>
      </c>
      <c r="C87" s="311" t="s">
        <v>32</v>
      </c>
      <c r="D87" s="312"/>
      <c r="E87" s="312"/>
      <c r="F87" s="312"/>
      <c r="G87" s="312"/>
      <c r="H87" s="312"/>
      <c r="I87" s="312"/>
      <c r="J87" s="312"/>
      <c r="K87" s="312"/>
      <c r="L87" s="312"/>
      <c r="M87" s="312"/>
      <c r="N87" s="312"/>
      <c r="O87" s="312"/>
      <c r="P87" s="312"/>
      <c r="Q87" s="312"/>
      <c r="R87" s="312"/>
      <c r="S87" s="312"/>
      <c r="T87" s="313"/>
    </row>
    <row r="88" spans="2:20" s="154" customFormat="1" x14ac:dyDescent="0.2">
      <c r="B88" s="243" t="s">
        <v>21</v>
      </c>
      <c r="C88" s="244"/>
      <c r="D88" s="244"/>
      <c r="E88" s="244"/>
      <c r="F88" s="245"/>
      <c r="G88" s="244"/>
      <c r="H88" s="244"/>
      <c r="I88" s="244"/>
      <c r="J88" s="244"/>
      <c r="K88" s="244"/>
      <c r="L88" s="244"/>
      <c r="M88" s="244"/>
      <c r="N88" s="244"/>
      <c r="O88" s="245"/>
      <c r="P88" s="244"/>
      <c r="Q88" s="244"/>
    </row>
    <row r="89" spans="2:20" x14ac:dyDescent="0.2">
      <c r="F89" s="222"/>
      <c r="G89" s="222"/>
      <c r="H89" s="222"/>
      <c r="I89" s="222"/>
      <c r="J89" s="222"/>
      <c r="K89" s="222"/>
      <c r="L89" s="222"/>
      <c r="M89" s="222"/>
      <c r="N89" s="222"/>
      <c r="O89" s="222"/>
      <c r="P89" s="222"/>
      <c r="Q89" s="222"/>
      <c r="R89" s="222"/>
      <c r="S89" s="222"/>
    </row>
    <row r="90" spans="2:20" ht="24" customHeight="1" x14ac:dyDescent="0.2">
      <c r="B90" s="287" t="s">
        <v>43</v>
      </c>
      <c r="C90" s="223"/>
      <c r="D90" s="223"/>
      <c r="E90" s="223"/>
      <c r="F90" s="222"/>
      <c r="G90" s="222"/>
      <c r="H90" s="222"/>
      <c r="I90" s="222"/>
      <c r="J90" s="222"/>
      <c r="K90" s="222"/>
      <c r="L90" s="222"/>
      <c r="M90" s="222"/>
      <c r="N90" s="222"/>
      <c r="O90" s="222"/>
      <c r="P90" s="222"/>
      <c r="Q90" s="222"/>
      <c r="R90" s="222"/>
      <c r="S90" s="222"/>
    </row>
    <row r="91" spans="2:20" s="154" customFormat="1" ht="15" customHeight="1" x14ac:dyDescent="0.2">
      <c r="B91" s="135" t="s">
        <v>61</v>
      </c>
      <c r="C91" s="224"/>
      <c r="D91" s="225"/>
      <c r="E91" s="225"/>
      <c r="F91" s="320" t="s">
        <v>25</v>
      </c>
      <c r="G91" s="226"/>
      <c r="H91" s="227"/>
      <c r="I91" s="227"/>
      <c r="J91" s="227"/>
      <c r="K91" s="227"/>
      <c r="L91" s="227"/>
      <c r="M91" s="227"/>
      <c r="N91" s="227"/>
      <c r="O91" s="320" t="s">
        <v>38</v>
      </c>
      <c r="P91" s="226"/>
      <c r="Q91" s="227"/>
      <c r="R91" s="227"/>
      <c r="S91" s="320" t="s">
        <v>27</v>
      </c>
      <c r="T91" s="343" t="s">
        <v>7</v>
      </c>
    </row>
    <row r="92" spans="2:20" s="154" customFormat="1" ht="15" customHeight="1" x14ac:dyDescent="0.2">
      <c r="B92" s="283" t="s">
        <v>35</v>
      </c>
      <c r="C92" s="228"/>
      <c r="D92" s="229"/>
      <c r="E92" s="229"/>
      <c r="F92" s="321"/>
      <c r="G92" s="230"/>
      <c r="H92" s="231"/>
      <c r="I92" s="231"/>
      <c r="J92" s="231"/>
      <c r="K92" s="231"/>
      <c r="L92" s="231"/>
      <c r="M92" s="231"/>
      <c r="N92" s="231"/>
      <c r="O92" s="321"/>
      <c r="P92" s="230"/>
      <c r="Q92" s="231"/>
      <c r="R92" s="231"/>
      <c r="S92" s="321"/>
      <c r="T92" s="344"/>
    </row>
    <row r="93" spans="2:20" s="154" customFormat="1" ht="15" customHeight="1" x14ac:dyDescent="0.2">
      <c r="B93" s="274" t="s">
        <v>64</v>
      </c>
      <c r="C93" s="194" t="s">
        <v>56</v>
      </c>
      <c r="D93" s="194" t="s">
        <v>14</v>
      </c>
      <c r="E93" s="194" t="s">
        <v>0</v>
      </c>
      <c r="F93" s="322"/>
      <c r="G93" s="232" t="s">
        <v>15</v>
      </c>
      <c r="H93" s="232" t="s">
        <v>16</v>
      </c>
      <c r="I93" s="232" t="s">
        <v>6</v>
      </c>
      <c r="J93" s="232" t="s">
        <v>5</v>
      </c>
      <c r="K93" s="232" t="s">
        <v>1</v>
      </c>
      <c r="L93" s="195" t="s">
        <v>23</v>
      </c>
      <c r="M93" s="197" t="s">
        <v>24</v>
      </c>
      <c r="N93" s="195" t="s">
        <v>47</v>
      </c>
      <c r="O93" s="322"/>
      <c r="P93" s="232" t="s">
        <v>4</v>
      </c>
      <c r="Q93" s="232" t="s">
        <v>2</v>
      </c>
      <c r="R93" s="232" t="s">
        <v>17</v>
      </c>
      <c r="S93" s="322"/>
      <c r="T93" s="345"/>
    </row>
    <row r="94" spans="2:20" s="154" customFormat="1" x14ac:dyDescent="0.2">
      <c r="B94" s="138" t="s">
        <v>66</v>
      </c>
      <c r="C94" s="203"/>
      <c r="D94" s="201"/>
      <c r="E94" s="201"/>
      <c r="F94" s="200"/>
      <c r="G94" s="203"/>
      <c r="H94" s="201"/>
      <c r="I94" s="201"/>
      <c r="J94" s="201"/>
      <c r="K94" s="201"/>
      <c r="L94" s="201"/>
      <c r="M94" s="201"/>
      <c r="N94" s="201"/>
      <c r="O94" s="200"/>
      <c r="P94" s="201"/>
      <c r="Q94" s="201"/>
      <c r="R94" s="205"/>
      <c r="S94" s="205"/>
      <c r="T94" s="71"/>
    </row>
    <row r="95" spans="2:20" s="154" customFormat="1" x14ac:dyDescent="0.2">
      <c r="B95" s="279" t="s">
        <v>22</v>
      </c>
      <c r="C95" s="317">
        <f>ROUND(B15*C171,6)</f>
        <v>0.33373599999999998</v>
      </c>
      <c r="D95" s="317">
        <f>ROUND(B15*C172,6)</f>
        <v>4.4595999999999997E-2</v>
      </c>
      <c r="E95" s="317">
        <f>C173</f>
        <v>7.9459999999999999E-3</v>
      </c>
      <c r="F95" s="326">
        <f>SUM(C95:E100)</f>
        <v>0.38627800000000001</v>
      </c>
      <c r="G95" s="316" t="s">
        <v>26</v>
      </c>
      <c r="H95" s="206">
        <f t="shared" ref="H95:H100" si="8">G178</f>
        <v>0</v>
      </c>
      <c r="I95" s="317">
        <f>ROUND(B15*G184,6)</f>
        <v>0.128966</v>
      </c>
      <c r="J95" s="317">
        <f>C185</f>
        <v>1.186E-3</v>
      </c>
      <c r="K95" s="317">
        <f>C186</f>
        <v>1.4455000000000001E-2</v>
      </c>
      <c r="L95" s="316" t="s">
        <v>26</v>
      </c>
      <c r="M95" s="316" t="s">
        <v>26</v>
      </c>
      <c r="N95" s="316" t="s">
        <v>26</v>
      </c>
      <c r="O95" s="200">
        <f>H95+I95+J95+K95</f>
        <v>0.14460699999999999</v>
      </c>
      <c r="P95" s="317">
        <f>C192</f>
        <v>1.2695E-2</v>
      </c>
      <c r="Q95" s="206">
        <f t="shared" ref="Q95:Q100" si="9">C193</f>
        <v>0</v>
      </c>
      <c r="R95" s="317">
        <f>C199</f>
        <v>4.6379999999999998E-3</v>
      </c>
      <c r="S95" s="200">
        <f>+P95+Q95+R95</f>
        <v>1.7333000000000001E-2</v>
      </c>
      <c r="T95" s="40">
        <f>F95+O95+S95</f>
        <v>0.54821800000000009</v>
      </c>
    </row>
    <row r="96" spans="2:20" s="154" customFormat="1" x14ac:dyDescent="0.2">
      <c r="B96" s="279" t="s">
        <v>46</v>
      </c>
      <c r="C96" s="317"/>
      <c r="D96" s="317"/>
      <c r="E96" s="317"/>
      <c r="F96" s="326"/>
      <c r="G96" s="316"/>
      <c r="H96" s="206">
        <f t="shared" si="8"/>
        <v>0.16543099999999999</v>
      </c>
      <c r="I96" s="317"/>
      <c r="J96" s="317"/>
      <c r="K96" s="317"/>
      <c r="L96" s="316"/>
      <c r="M96" s="316"/>
      <c r="N96" s="316"/>
      <c r="O96" s="200">
        <f>H96+I95+J95+K95</f>
        <v>0.31003800000000004</v>
      </c>
      <c r="P96" s="317"/>
      <c r="Q96" s="206">
        <f t="shared" si="9"/>
        <v>4.6199999999999998E-2</v>
      </c>
      <c r="R96" s="317"/>
      <c r="S96" s="200">
        <f>+P95+Q96+R95</f>
        <v>6.3532999999999992E-2</v>
      </c>
      <c r="T96" s="40">
        <f>F95+O96+S96</f>
        <v>0.759849</v>
      </c>
    </row>
    <row r="97" spans="2:20" s="154" customFormat="1" x14ac:dyDescent="0.2">
      <c r="B97" s="279" t="s">
        <v>8</v>
      </c>
      <c r="C97" s="317"/>
      <c r="D97" s="317"/>
      <c r="E97" s="317"/>
      <c r="F97" s="326"/>
      <c r="G97" s="316"/>
      <c r="H97" s="206">
        <f t="shared" si="8"/>
        <v>0.15141499999999999</v>
      </c>
      <c r="I97" s="317"/>
      <c r="J97" s="317"/>
      <c r="K97" s="317"/>
      <c r="L97" s="316"/>
      <c r="M97" s="316"/>
      <c r="N97" s="316"/>
      <c r="O97" s="200">
        <f>H97+I95+J95+K95</f>
        <v>0.29602200000000001</v>
      </c>
      <c r="P97" s="317"/>
      <c r="Q97" s="206">
        <f t="shared" si="9"/>
        <v>2.7300000000000001E-2</v>
      </c>
      <c r="R97" s="317"/>
      <c r="S97" s="200">
        <f>+P95+Q97+R95</f>
        <v>4.4633000000000006E-2</v>
      </c>
      <c r="T97" s="40">
        <f>F95+O97+S97</f>
        <v>0.72693300000000005</v>
      </c>
    </row>
    <row r="98" spans="2:20" s="154" customFormat="1" x14ac:dyDescent="0.2">
      <c r="B98" s="279" t="s">
        <v>9</v>
      </c>
      <c r="C98" s="317"/>
      <c r="D98" s="317"/>
      <c r="E98" s="317"/>
      <c r="F98" s="326"/>
      <c r="G98" s="316"/>
      <c r="H98" s="206">
        <f t="shared" si="8"/>
        <v>0.15205199999999999</v>
      </c>
      <c r="I98" s="317"/>
      <c r="J98" s="317"/>
      <c r="K98" s="317"/>
      <c r="L98" s="316"/>
      <c r="M98" s="316"/>
      <c r="N98" s="316"/>
      <c r="O98" s="200">
        <f>H98+I95+J95+K95</f>
        <v>0.29665900000000001</v>
      </c>
      <c r="P98" s="317"/>
      <c r="Q98" s="206">
        <f t="shared" si="9"/>
        <v>2.2100000000000002E-2</v>
      </c>
      <c r="R98" s="317"/>
      <c r="S98" s="200">
        <f>+P95+Q98+R95</f>
        <v>3.9432999999999996E-2</v>
      </c>
      <c r="T98" s="40">
        <f>F95+O98+S98</f>
        <v>0.72236999999999996</v>
      </c>
    </row>
    <row r="99" spans="2:20" s="154" customFormat="1" x14ac:dyDescent="0.2">
      <c r="B99" s="279" t="s">
        <v>10</v>
      </c>
      <c r="C99" s="317"/>
      <c r="D99" s="317"/>
      <c r="E99" s="317"/>
      <c r="F99" s="326"/>
      <c r="G99" s="316"/>
      <c r="H99" s="206">
        <f t="shared" si="8"/>
        <v>0.11361399999999999</v>
      </c>
      <c r="I99" s="317"/>
      <c r="J99" s="317"/>
      <c r="K99" s="317"/>
      <c r="L99" s="316"/>
      <c r="M99" s="316"/>
      <c r="N99" s="316"/>
      <c r="O99" s="200">
        <f>H99+I95+J95+K95</f>
        <v>0.25822099999999998</v>
      </c>
      <c r="P99" s="317"/>
      <c r="Q99" s="206">
        <f t="shared" si="9"/>
        <v>1.5800000000000002E-2</v>
      </c>
      <c r="R99" s="317"/>
      <c r="S99" s="200">
        <f>+P95+Q99+R95</f>
        <v>3.3132999999999996E-2</v>
      </c>
      <c r="T99" s="40">
        <f>F95+O99+S99</f>
        <v>0.6776319999999999</v>
      </c>
    </row>
    <row r="100" spans="2:20" s="154" customFormat="1" x14ac:dyDescent="0.2">
      <c r="B100" s="279" t="s">
        <v>11</v>
      </c>
      <c r="C100" s="318"/>
      <c r="D100" s="318"/>
      <c r="E100" s="318"/>
      <c r="F100" s="327"/>
      <c r="G100" s="319"/>
      <c r="H100" s="206">
        <f t="shared" si="8"/>
        <v>5.7549999999999997E-2</v>
      </c>
      <c r="I100" s="318"/>
      <c r="J100" s="318"/>
      <c r="K100" s="318"/>
      <c r="L100" s="319"/>
      <c r="M100" s="319"/>
      <c r="N100" s="319"/>
      <c r="O100" s="200">
        <f>H100+I95+J95+K95</f>
        <v>0.20215699999999998</v>
      </c>
      <c r="P100" s="318"/>
      <c r="Q100" s="206">
        <f t="shared" si="9"/>
        <v>6.6E-3</v>
      </c>
      <c r="R100" s="318"/>
      <c r="S100" s="200">
        <f>+P95+Q100+R95</f>
        <v>2.3932999999999999E-2</v>
      </c>
      <c r="T100" s="40">
        <f>F95+O100+S100</f>
        <v>0.61236800000000002</v>
      </c>
    </row>
    <row r="101" spans="2:20" s="154" customFormat="1" x14ac:dyDescent="0.2">
      <c r="B101" s="276" t="s">
        <v>28</v>
      </c>
      <c r="C101" s="209"/>
      <c r="D101" s="210"/>
      <c r="E101" s="209"/>
      <c r="F101" s="212"/>
      <c r="G101" s="242"/>
      <c r="H101" s="209"/>
      <c r="I101" s="210"/>
      <c r="J101" s="209"/>
      <c r="K101" s="209"/>
      <c r="L101" s="209"/>
      <c r="M101" s="209"/>
      <c r="N101" s="209"/>
      <c r="O101" s="212"/>
      <c r="P101" s="209"/>
      <c r="Q101" s="210"/>
      <c r="R101" s="211"/>
      <c r="S101" s="211"/>
      <c r="T101" s="46"/>
    </row>
    <row r="102" spans="2:20" s="154" customFormat="1" x14ac:dyDescent="0.2">
      <c r="B102" s="280" t="s">
        <v>20</v>
      </c>
      <c r="C102" s="316" t="s">
        <v>26</v>
      </c>
      <c r="D102" s="316" t="s">
        <v>26</v>
      </c>
      <c r="E102" s="314">
        <f>D173</f>
        <v>63.36</v>
      </c>
      <c r="F102" s="309">
        <f>SUM(C102:E104)</f>
        <v>63.36</v>
      </c>
      <c r="G102" s="214">
        <f>G175</f>
        <v>85.08</v>
      </c>
      <c r="H102" s="316" t="s">
        <v>26</v>
      </c>
      <c r="I102" s="316" t="s">
        <v>26</v>
      </c>
      <c r="J102" s="316" t="s">
        <v>26</v>
      </c>
      <c r="K102" s="316" t="s">
        <v>26</v>
      </c>
      <c r="L102" s="314">
        <f>G187</f>
        <v>-0.34</v>
      </c>
      <c r="M102" s="314">
        <f>G188</f>
        <v>-0.56999999999999995</v>
      </c>
      <c r="N102" s="314">
        <f>G189</f>
        <v>0</v>
      </c>
      <c r="O102" s="215">
        <f>G102+L102+M102+N102</f>
        <v>84.17</v>
      </c>
      <c r="P102" s="316" t="s">
        <v>26</v>
      </c>
      <c r="Q102" s="314">
        <f>D193</f>
        <v>-26.13</v>
      </c>
      <c r="R102" s="316" t="s">
        <v>26</v>
      </c>
      <c r="S102" s="309">
        <f>Q102</f>
        <v>-26.13</v>
      </c>
      <c r="T102" s="50">
        <f>F102+O102+S102</f>
        <v>121.4</v>
      </c>
    </row>
    <row r="103" spans="2:20" s="154" customFormat="1" x14ac:dyDescent="0.2">
      <c r="B103" s="277" t="s">
        <v>18</v>
      </c>
      <c r="C103" s="317"/>
      <c r="D103" s="317"/>
      <c r="E103" s="314"/>
      <c r="F103" s="309"/>
      <c r="G103" s="214">
        <f>G176</f>
        <v>596.30000000000007</v>
      </c>
      <c r="H103" s="317"/>
      <c r="I103" s="317"/>
      <c r="J103" s="317"/>
      <c r="K103" s="317"/>
      <c r="L103" s="314"/>
      <c r="M103" s="314"/>
      <c r="N103" s="314"/>
      <c r="O103" s="281">
        <f>G103+L102+M102+N102</f>
        <v>595.39</v>
      </c>
      <c r="P103" s="317"/>
      <c r="Q103" s="314"/>
      <c r="R103" s="317"/>
      <c r="S103" s="309"/>
      <c r="T103" s="151">
        <f>F102+O103+S102</f>
        <v>632.62</v>
      </c>
    </row>
    <row r="104" spans="2:20" s="154" customFormat="1" x14ac:dyDescent="0.2">
      <c r="B104" s="278" t="s">
        <v>19</v>
      </c>
      <c r="C104" s="318"/>
      <c r="D104" s="318"/>
      <c r="E104" s="315"/>
      <c r="F104" s="310"/>
      <c r="G104" s="217">
        <f>G177</f>
        <v>1227.19</v>
      </c>
      <c r="H104" s="318"/>
      <c r="I104" s="318"/>
      <c r="J104" s="318"/>
      <c r="K104" s="318"/>
      <c r="L104" s="315"/>
      <c r="M104" s="315"/>
      <c r="N104" s="315"/>
      <c r="O104" s="282">
        <f>G104+L102+M102+N102</f>
        <v>1226.2800000000002</v>
      </c>
      <c r="P104" s="318"/>
      <c r="Q104" s="315"/>
      <c r="R104" s="318"/>
      <c r="S104" s="310"/>
      <c r="T104" s="152">
        <f>F102+O104+S102</f>
        <v>1263.51</v>
      </c>
    </row>
    <row r="105" spans="2:20" s="154" customFormat="1" ht="25.5" customHeight="1" x14ac:dyDescent="0.2">
      <c r="B105" s="143" t="s">
        <v>31</v>
      </c>
      <c r="C105" s="311" t="s">
        <v>32</v>
      </c>
      <c r="D105" s="312"/>
      <c r="E105" s="312"/>
      <c r="F105" s="312"/>
      <c r="G105" s="312"/>
      <c r="H105" s="312"/>
      <c r="I105" s="312"/>
      <c r="J105" s="312"/>
      <c r="K105" s="312"/>
      <c r="L105" s="312"/>
      <c r="M105" s="312"/>
      <c r="N105" s="312"/>
      <c r="O105" s="312"/>
      <c r="P105" s="312"/>
      <c r="Q105" s="312"/>
      <c r="R105" s="312"/>
      <c r="S105" s="312"/>
      <c r="T105" s="313"/>
    </row>
    <row r="106" spans="2:20" s="154" customFormat="1" x14ac:dyDescent="0.2">
      <c r="B106" s="243" t="s">
        <v>21</v>
      </c>
      <c r="C106" s="244"/>
      <c r="D106" s="244"/>
      <c r="E106" s="244"/>
      <c r="F106" s="245"/>
      <c r="G106" s="244"/>
      <c r="H106" s="244"/>
      <c r="I106" s="244"/>
      <c r="J106" s="244"/>
      <c r="K106" s="244"/>
      <c r="L106" s="244"/>
      <c r="M106" s="244"/>
      <c r="N106" s="244"/>
      <c r="O106" s="245"/>
      <c r="P106" s="244"/>
      <c r="Q106" s="244"/>
    </row>
    <row r="107" spans="2:20" x14ac:dyDescent="0.2">
      <c r="F107" s="222"/>
      <c r="G107" s="222"/>
      <c r="H107" s="222"/>
      <c r="I107" s="222"/>
      <c r="J107" s="222"/>
      <c r="K107" s="222"/>
      <c r="L107" s="222"/>
      <c r="M107" s="222"/>
      <c r="N107" s="222"/>
      <c r="O107" s="222"/>
      <c r="P107" s="222"/>
      <c r="Q107" s="222"/>
      <c r="R107" s="222"/>
      <c r="S107" s="222"/>
    </row>
    <row r="108" spans="2:20" ht="24" customHeight="1" x14ac:dyDescent="0.2">
      <c r="B108" s="287" t="s">
        <v>44</v>
      </c>
      <c r="C108" s="223"/>
      <c r="D108" s="223"/>
      <c r="E108" s="223"/>
      <c r="F108" s="222"/>
      <c r="G108" s="222"/>
      <c r="H108" s="222"/>
      <c r="I108" s="222"/>
      <c r="J108" s="222"/>
      <c r="K108" s="222"/>
      <c r="L108" s="222"/>
      <c r="M108" s="222"/>
      <c r="N108" s="222"/>
      <c r="O108" s="222"/>
      <c r="P108" s="222"/>
      <c r="Q108" s="222"/>
      <c r="R108" s="222"/>
      <c r="S108" s="222"/>
    </row>
    <row r="109" spans="2:20" s="154" customFormat="1" ht="15" customHeight="1" x14ac:dyDescent="0.2">
      <c r="B109" s="135" t="s">
        <v>61</v>
      </c>
      <c r="C109" s="224"/>
      <c r="D109" s="225"/>
      <c r="E109" s="225"/>
      <c r="F109" s="320" t="s">
        <v>25</v>
      </c>
      <c r="G109" s="226"/>
      <c r="H109" s="227"/>
      <c r="I109" s="227"/>
      <c r="J109" s="227"/>
      <c r="K109" s="227"/>
      <c r="L109" s="227"/>
      <c r="M109" s="227"/>
      <c r="N109" s="227"/>
      <c r="O109" s="320" t="s">
        <v>38</v>
      </c>
      <c r="P109" s="226"/>
      <c r="Q109" s="227"/>
      <c r="R109" s="227"/>
      <c r="S109" s="320" t="s">
        <v>27</v>
      </c>
      <c r="T109" s="343" t="s">
        <v>7</v>
      </c>
    </row>
    <row r="110" spans="2:20" s="154" customFormat="1" ht="15" customHeight="1" x14ac:dyDescent="0.2">
      <c r="B110" s="283" t="s">
        <v>36</v>
      </c>
      <c r="C110" s="228"/>
      <c r="D110" s="229"/>
      <c r="E110" s="229"/>
      <c r="F110" s="321"/>
      <c r="G110" s="230"/>
      <c r="H110" s="231"/>
      <c r="I110" s="231"/>
      <c r="J110" s="231"/>
      <c r="K110" s="231"/>
      <c r="L110" s="231"/>
      <c r="M110" s="231"/>
      <c r="N110" s="231"/>
      <c r="O110" s="321"/>
      <c r="P110" s="230"/>
      <c r="Q110" s="231"/>
      <c r="R110" s="231"/>
      <c r="S110" s="321"/>
      <c r="T110" s="344"/>
    </row>
    <row r="111" spans="2:20" s="154" customFormat="1" ht="15" customHeight="1" x14ac:dyDescent="0.2">
      <c r="B111" s="274" t="s">
        <v>64</v>
      </c>
      <c r="C111" s="194" t="s">
        <v>56</v>
      </c>
      <c r="D111" s="194" t="s">
        <v>14</v>
      </c>
      <c r="E111" s="194" t="s">
        <v>0</v>
      </c>
      <c r="F111" s="322"/>
      <c r="G111" s="232" t="s">
        <v>15</v>
      </c>
      <c r="H111" s="232" t="s">
        <v>16</v>
      </c>
      <c r="I111" s="232" t="s">
        <v>6</v>
      </c>
      <c r="J111" s="232" t="s">
        <v>5</v>
      </c>
      <c r="K111" s="232" t="s">
        <v>1</v>
      </c>
      <c r="L111" s="195" t="s">
        <v>23</v>
      </c>
      <c r="M111" s="197" t="s">
        <v>24</v>
      </c>
      <c r="N111" s="195" t="s">
        <v>47</v>
      </c>
      <c r="O111" s="322"/>
      <c r="P111" s="232" t="s">
        <v>4</v>
      </c>
      <c r="Q111" s="232" t="s">
        <v>2</v>
      </c>
      <c r="R111" s="232" t="s">
        <v>17</v>
      </c>
      <c r="S111" s="322"/>
      <c r="T111" s="345"/>
    </row>
    <row r="112" spans="2:20" s="154" customFormat="1" x14ac:dyDescent="0.2">
      <c r="B112" s="138" t="s">
        <v>66</v>
      </c>
      <c r="C112" s="203"/>
      <c r="D112" s="201"/>
      <c r="E112" s="201"/>
      <c r="F112" s="252"/>
      <c r="G112" s="201"/>
      <c r="H112" s="203"/>
      <c r="I112" s="201"/>
      <c r="J112" s="201"/>
      <c r="K112" s="201"/>
      <c r="L112" s="201"/>
      <c r="M112" s="254"/>
      <c r="N112" s="201"/>
      <c r="O112" s="200"/>
      <c r="P112" s="203"/>
      <c r="Q112" s="201"/>
      <c r="R112" s="205"/>
      <c r="S112" s="205"/>
      <c r="T112" s="71"/>
    </row>
    <row r="113" spans="2:20" s="154" customFormat="1" x14ac:dyDescent="0.2">
      <c r="B113" s="279" t="s">
        <v>22</v>
      </c>
      <c r="C113" s="317">
        <f>ROUND(B15*C171,6)</f>
        <v>0.33373599999999998</v>
      </c>
      <c r="D113" s="317">
        <f>ROUND(B15*C172,6)</f>
        <v>4.4595999999999997E-2</v>
      </c>
      <c r="E113" s="317">
        <f>C173</f>
        <v>7.9459999999999999E-3</v>
      </c>
      <c r="F113" s="326">
        <f>SUM(C113:E118)</f>
        <v>0.38627800000000001</v>
      </c>
      <c r="G113" s="316" t="s">
        <v>26</v>
      </c>
      <c r="H113" s="253">
        <f t="shared" ref="H113:H118" si="10">H178</f>
        <v>0</v>
      </c>
      <c r="I113" s="317">
        <f>ROUND(B15*H184,6)</f>
        <v>0.128966</v>
      </c>
      <c r="J113" s="317">
        <f>C185</f>
        <v>1.186E-3</v>
      </c>
      <c r="K113" s="317">
        <f>C186</f>
        <v>1.4455000000000001E-2</v>
      </c>
      <c r="L113" s="316" t="s">
        <v>26</v>
      </c>
      <c r="M113" s="330" t="s">
        <v>26</v>
      </c>
      <c r="N113" s="316" t="s">
        <v>26</v>
      </c>
      <c r="O113" s="200">
        <f>H113+I113+J113+K113</f>
        <v>0.14460699999999999</v>
      </c>
      <c r="P113" s="332">
        <f>C192</f>
        <v>1.2695E-2</v>
      </c>
      <c r="Q113" s="206">
        <f t="shared" ref="Q113:Q118" si="11">C193</f>
        <v>0</v>
      </c>
      <c r="R113" s="317">
        <f>C199</f>
        <v>4.6379999999999998E-3</v>
      </c>
      <c r="S113" s="200">
        <f>+P113+Q113+R113</f>
        <v>1.7333000000000001E-2</v>
      </c>
      <c r="T113" s="40">
        <f>F113+O113+S113</f>
        <v>0.54821800000000009</v>
      </c>
    </row>
    <row r="114" spans="2:20" s="154" customFormat="1" x14ac:dyDescent="0.2">
      <c r="B114" s="279" t="s">
        <v>46</v>
      </c>
      <c r="C114" s="317"/>
      <c r="D114" s="317"/>
      <c r="E114" s="317"/>
      <c r="F114" s="326"/>
      <c r="G114" s="316"/>
      <c r="H114" s="253">
        <f t="shared" si="10"/>
        <v>0.22603600000000001</v>
      </c>
      <c r="I114" s="317"/>
      <c r="J114" s="317"/>
      <c r="K114" s="317"/>
      <c r="L114" s="316"/>
      <c r="M114" s="330"/>
      <c r="N114" s="316"/>
      <c r="O114" s="200">
        <f>H114+I113+J113+K113</f>
        <v>0.37064300000000006</v>
      </c>
      <c r="P114" s="332"/>
      <c r="Q114" s="206">
        <f t="shared" si="11"/>
        <v>4.6199999999999998E-2</v>
      </c>
      <c r="R114" s="317"/>
      <c r="S114" s="200">
        <f>+P113+Q114+R113</f>
        <v>6.3532999999999992E-2</v>
      </c>
      <c r="T114" s="40">
        <f>F113+O114+S114</f>
        <v>0.82045400000000002</v>
      </c>
    </row>
    <row r="115" spans="2:20" s="154" customFormat="1" x14ac:dyDescent="0.2">
      <c r="B115" s="279" t="s">
        <v>8</v>
      </c>
      <c r="C115" s="317"/>
      <c r="D115" s="317"/>
      <c r="E115" s="317"/>
      <c r="F115" s="326"/>
      <c r="G115" s="316"/>
      <c r="H115" s="253">
        <f t="shared" si="10"/>
        <v>0.20688600000000001</v>
      </c>
      <c r="I115" s="317"/>
      <c r="J115" s="317"/>
      <c r="K115" s="317"/>
      <c r="L115" s="316"/>
      <c r="M115" s="330"/>
      <c r="N115" s="316"/>
      <c r="O115" s="200">
        <f>H115+I113+J113+K113</f>
        <v>0.35149300000000006</v>
      </c>
      <c r="P115" s="332"/>
      <c r="Q115" s="206">
        <f t="shared" si="11"/>
        <v>2.7300000000000001E-2</v>
      </c>
      <c r="R115" s="317"/>
      <c r="S115" s="200">
        <f>+P113+Q115+R113</f>
        <v>4.4633000000000006E-2</v>
      </c>
      <c r="T115" s="40">
        <f>F113+O115+S115</f>
        <v>0.7824040000000001</v>
      </c>
    </row>
    <row r="116" spans="2:20" s="154" customFormat="1" x14ac:dyDescent="0.2">
      <c r="B116" s="279" t="s">
        <v>9</v>
      </c>
      <c r="C116" s="317"/>
      <c r="D116" s="317"/>
      <c r="E116" s="317"/>
      <c r="F116" s="326"/>
      <c r="G116" s="316"/>
      <c r="H116" s="253">
        <f t="shared" si="10"/>
        <v>0.207756</v>
      </c>
      <c r="I116" s="317"/>
      <c r="J116" s="317"/>
      <c r="K116" s="317"/>
      <c r="L116" s="316"/>
      <c r="M116" s="330"/>
      <c r="N116" s="316"/>
      <c r="O116" s="200">
        <f>H116+I113+J113+K113</f>
        <v>0.35236299999999998</v>
      </c>
      <c r="P116" s="332"/>
      <c r="Q116" s="206">
        <f t="shared" si="11"/>
        <v>2.2100000000000002E-2</v>
      </c>
      <c r="R116" s="317"/>
      <c r="S116" s="200">
        <f>+P113+Q116+R113</f>
        <v>3.9432999999999996E-2</v>
      </c>
      <c r="T116" s="40">
        <f>F113+O116+S116</f>
        <v>0.77807399999999993</v>
      </c>
    </row>
    <row r="117" spans="2:20" s="154" customFormat="1" x14ac:dyDescent="0.2">
      <c r="B117" s="279" t="s">
        <v>10</v>
      </c>
      <c r="C117" s="317"/>
      <c r="D117" s="317"/>
      <c r="E117" s="317"/>
      <c r="F117" s="326"/>
      <c r="G117" s="316"/>
      <c r="H117" s="253">
        <f t="shared" si="10"/>
        <v>0.15523699999999999</v>
      </c>
      <c r="I117" s="317"/>
      <c r="J117" s="317"/>
      <c r="K117" s="317"/>
      <c r="L117" s="316"/>
      <c r="M117" s="330"/>
      <c r="N117" s="316"/>
      <c r="O117" s="200">
        <f>H117+I113+J113+K113</f>
        <v>0.299844</v>
      </c>
      <c r="P117" s="332"/>
      <c r="Q117" s="206">
        <f t="shared" si="11"/>
        <v>1.5800000000000002E-2</v>
      </c>
      <c r="R117" s="317"/>
      <c r="S117" s="200">
        <f>+P113+Q117+R113</f>
        <v>3.3132999999999996E-2</v>
      </c>
      <c r="T117" s="40">
        <f>F113+O117+S117</f>
        <v>0.71925499999999998</v>
      </c>
    </row>
    <row r="118" spans="2:20" s="154" customFormat="1" x14ac:dyDescent="0.2">
      <c r="B118" s="279" t="s">
        <v>11</v>
      </c>
      <c r="C118" s="318"/>
      <c r="D118" s="318"/>
      <c r="E118" s="318"/>
      <c r="F118" s="327"/>
      <c r="G118" s="319"/>
      <c r="H118" s="253">
        <f t="shared" si="10"/>
        <v>7.8634000000000009E-2</v>
      </c>
      <c r="I118" s="318"/>
      <c r="J118" s="318"/>
      <c r="K118" s="318"/>
      <c r="L118" s="319"/>
      <c r="M118" s="331"/>
      <c r="N118" s="319"/>
      <c r="O118" s="200">
        <f>H118+I113+J113+K113</f>
        <v>0.22324099999999999</v>
      </c>
      <c r="P118" s="333"/>
      <c r="Q118" s="208">
        <f t="shared" si="11"/>
        <v>6.6E-3</v>
      </c>
      <c r="R118" s="318"/>
      <c r="S118" s="200">
        <f>+P113+Q118+R113</f>
        <v>2.3932999999999999E-2</v>
      </c>
      <c r="T118" s="40">
        <f>F113+O118+S118</f>
        <v>0.63345200000000002</v>
      </c>
    </row>
    <row r="119" spans="2:20" s="154" customFormat="1" x14ac:dyDescent="0.2">
      <c r="B119" s="276" t="s">
        <v>28</v>
      </c>
      <c r="C119" s="209"/>
      <c r="D119" s="241"/>
      <c r="E119" s="209"/>
      <c r="F119" s="255"/>
      <c r="G119" s="209"/>
      <c r="H119" s="210"/>
      <c r="I119" s="209"/>
      <c r="J119" s="209"/>
      <c r="K119" s="210"/>
      <c r="L119" s="209"/>
      <c r="M119" s="210"/>
      <c r="N119" s="209"/>
      <c r="O119" s="212"/>
      <c r="P119" s="210"/>
      <c r="Q119" s="209"/>
      <c r="R119" s="211"/>
      <c r="S119" s="211"/>
      <c r="T119" s="46"/>
    </row>
    <row r="120" spans="2:20" s="154" customFormat="1" x14ac:dyDescent="0.2">
      <c r="B120" s="280" t="s">
        <v>20</v>
      </c>
      <c r="C120" s="316" t="s">
        <v>26</v>
      </c>
      <c r="D120" s="316" t="s">
        <v>26</v>
      </c>
      <c r="E120" s="314">
        <f>D173</f>
        <v>63.36</v>
      </c>
      <c r="F120" s="309">
        <f>SUM(C120:E122)</f>
        <v>63.36</v>
      </c>
      <c r="G120" s="213">
        <f>H175</f>
        <v>96.38</v>
      </c>
      <c r="H120" s="316" t="s">
        <v>26</v>
      </c>
      <c r="I120" s="316" t="s">
        <v>26</v>
      </c>
      <c r="J120" s="316" t="s">
        <v>26</v>
      </c>
      <c r="K120" s="316" t="s">
        <v>26</v>
      </c>
      <c r="L120" s="314">
        <f>H187</f>
        <v>0</v>
      </c>
      <c r="M120" s="328">
        <f>H188</f>
        <v>0</v>
      </c>
      <c r="N120" s="314">
        <f>H189</f>
        <v>0</v>
      </c>
      <c r="O120" s="215">
        <f>G120+L120+M120+N120</f>
        <v>96.38</v>
      </c>
      <c r="P120" s="316" t="s">
        <v>26</v>
      </c>
      <c r="Q120" s="314">
        <f>D193</f>
        <v>-26.13</v>
      </c>
      <c r="R120" s="316" t="s">
        <v>26</v>
      </c>
      <c r="S120" s="309">
        <f>Q120</f>
        <v>-26.13</v>
      </c>
      <c r="T120" s="50">
        <f>F120+O120+S120</f>
        <v>133.61000000000001</v>
      </c>
    </row>
    <row r="121" spans="2:20" s="154" customFormat="1" x14ac:dyDescent="0.2">
      <c r="B121" s="277" t="s">
        <v>18</v>
      </c>
      <c r="C121" s="317"/>
      <c r="D121" s="317"/>
      <c r="E121" s="314"/>
      <c r="F121" s="309"/>
      <c r="G121" s="213">
        <f>H176</f>
        <v>647.40000000000009</v>
      </c>
      <c r="H121" s="317"/>
      <c r="I121" s="317"/>
      <c r="J121" s="317"/>
      <c r="K121" s="317"/>
      <c r="L121" s="314"/>
      <c r="M121" s="328"/>
      <c r="N121" s="314"/>
      <c r="O121" s="281">
        <f>G121+L120+M120+N120</f>
        <v>647.40000000000009</v>
      </c>
      <c r="P121" s="317"/>
      <c r="Q121" s="314"/>
      <c r="R121" s="317"/>
      <c r="S121" s="309"/>
      <c r="T121" s="151">
        <f>F120+O121+S120</f>
        <v>684.63000000000011</v>
      </c>
    </row>
    <row r="122" spans="2:20" s="154" customFormat="1" x14ac:dyDescent="0.2">
      <c r="B122" s="278" t="s">
        <v>19</v>
      </c>
      <c r="C122" s="318"/>
      <c r="D122" s="318"/>
      <c r="E122" s="315"/>
      <c r="F122" s="310"/>
      <c r="G122" s="216">
        <f>H177</f>
        <v>1457.5</v>
      </c>
      <c r="H122" s="318"/>
      <c r="I122" s="318"/>
      <c r="J122" s="318"/>
      <c r="K122" s="318"/>
      <c r="L122" s="315"/>
      <c r="M122" s="329"/>
      <c r="N122" s="315"/>
      <c r="O122" s="282">
        <f>G122+L120+M120+N120</f>
        <v>1457.5</v>
      </c>
      <c r="P122" s="318"/>
      <c r="Q122" s="315"/>
      <c r="R122" s="318"/>
      <c r="S122" s="310"/>
      <c r="T122" s="152">
        <f>F120+O122+S120</f>
        <v>1494.7299999999998</v>
      </c>
    </row>
    <row r="123" spans="2:20" s="154" customFormat="1" ht="25.5" customHeight="1" x14ac:dyDescent="0.2">
      <c r="B123" s="143" t="s">
        <v>31</v>
      </c>
      <c r="C123" s="311" t="s">
        <v>32</v>
      </c>
      <c r="D123" s="312"/>
      <c r="E123" s="312"/>
      <c r="F123" s="312"/>
      <c r="G123" s="312"/>
      <c r="H123" s="312"/>
      <c r="I123" s="312"/>
      <c r="J123" s="312"/>
      <c r="K123" s="312"/>
      <c r="L123" s="312"/>
      <c r="M123" s="312"/>
      <c r="N123" s="312"/>
      <c r="O123" s="312"/>
      <c r="P123" s="312"/>
      <c r="Q123" s="312"/>
      <c r="R123" s="312"/>
      <c r="S123" s="312"/>
      <c r="T123" s="313"/>
    </row>
    <row r="124" spans="2:20" s="154" customFormat="1" x14ac:dyDescent="0.2">
      <c r="B124" s="243" t="s">
        <v>21</v>
      </c>
      <c r="F124" s="256"/>
      <c r="G124" s="256"/>
      <c r="H124" s="256"/>
      <c r="I124" s="256"/>
      <c r="J124" s="256"/>
      <c r="K124" s="256"/>
      <c r="L124" s="256"/>
      <c r="M124" s="256"/>
      <c r="N124" s="256"/>
      <c r="O124" s="257"/>
      <c r="P124" s="256"/>
      <c r="Q124" s="256"/>
      <c r="R124" s="256"/>
      <c r="S124" s="256"/>
    </row>
    <row r="125" spans="2:20" x14ac:dyDescent="0.2">
      <c r="F125" s="258"/>
      <c r="G125" s="258"/>
      <c r="H125" s="258"/>
      <c r="I125" s="258"/>
      <c r="J125" s="258"/>
      <c r="K125" s="258"/>
      <c r="L125" s="258"/>
      <c r="M125" s="258"/>
      <c r="N125" s="258"/>
      <c r="O125" s="259"/>
      <c r="P125" s="258"/>
      <c r="Q125" s="258"/>
      <c r="R125" s="258"/>
      <c r="S125" s="258"/>
    </row>
    <row r="126" spans="2:20" ht="24" customHeight="1" x14ac:dyDescent="0.2">
      <c r="B126" s="287" t="s">
        <v>48</v>
      </c>
      <c r="F126" s="260"/>
      <c r="G126" s="260"/>
      <c r="H126" s="260"/>
      <c r="I126" s="260"/>
      <c r="J126" s="260"/>
      <c r="K126" s="260"/>
      <c r="L126" s="260"/>
      <c r="M126" s="260"/>
      <c r="N126" s="260"/>
      <c r="O126" s="260"/>
      <c r="P126" s="260"/>
      <c r="Q126" s="260"/>
      <c r="R126" s="260"/>
      <c r="S126" s="260"/>
    </row>
    <row r="127" spans="2:20" s="154" customFormat="1" ht="15" customHeight="1" x14ac:dyDescent="0.2">
      <c r="B127" s="135" t="s">
        <v>61</v>
      </c>
      <c r="C127" s="224"/>
      <c r="D127" s="225"/>
      <c r="E127" s="225"/>
      <c r="F127" s="320" t="s">
        <v>25</v>
      </c>
      <c r="G127" s="226"/>
      <c r="H127" s="227"/>
      <c r="I127" s="227"/>
      <c r="J127" s="227"/>
      <c r="K127" s="227"/>
      <c r="L127" s="227"/>
      <c r="M127" s="227"/>
      <c r="N127" s="227"/>
      <c r="O127" s="320" t="s">
        <v>38</v>
      </c>
      <c r="P127" s="226"/>
      <c r="Q127" s="227"/>
      <c r="R127" s="227"/>
      <c r="S127" s="320" t="s">
        <v>27</v>
      </c>
      <c r="T127" s="343" t="s">
        <v>7</v>
      </c>
    </row>
    <row r="128" spans="2:20" s="154" customFormat="1" ht="15" customHeight="1" x14ac:dyDescent="0.2">
      <c r="B128" s="283" t="s">
        <v>49</v>
      </c>
      <c r="C128" s="228"/>
      <c r="D128" s="229"/>
      <c r="E128" s="229"/>
      <c r="F128" s="321"/>
      <c r="G128" s="230"/>
      <c r="H128" s="231"/>
      <c r="I128" s="231"/>
      <c r="J128" s="231"/>
      <c r="K128" s="231"/>
      <c r="L128" s="231"/>
      <c r="M128" s="231"/>
      <c r="N128" s="231"/>
      <c r="O128" s="321"/>
      <c r="P128" s="230"/>
      <c r="Q128" s="231"/>
      <c r="R128" s="231"/>
      <c r="S128" s="321"/>
      <c r="T128" s="344"/>
    </row>
    <row r="129" spans="2:20" s="154" customFormat="1" ht="15" customHeight="1" x14ac:dyDescent="0.2">
      <c r="B129" s="274" t="s">
        <v>64</v>
      </c>
      <c r="C129" s="194" t="s">
        <v>56</v>
      </c>
      <c r="D129" s="194" t="s">
        <v>14</v>
      </c>
      <c r="E129" s="194" t="s">
        <v>0</v>
      </c>
      <c r="F129" s="322"/>
      <c r="G129" s="232" t="s">
        <v>15</v>
      </c>
      <c r="H129" s="232" t="s">
        <v>16</v>
      </c>
      <c r="I129" s="232" t="s">
        <v>6</v>
      </c>
      <c r="J129" s="232" t="s">
        <v>5</v>
      </c>
      <c r="K129" s="232" t="s">
        <v>1</v>
      </c>
      <c r="L129" s="195" t="s">
        <v>23</v>
      </c>
      <c r="M129" s="197" t="s">
        <v>24</v>
      </c>
      <c r="N129" s="195" t="s">
        <v>47</v>
      </c>
      <c r="O129" s="322"/>
      <c r="P129" s="232" t="s">
        <v>4</v>
      </c>
      <c r="Q129" s="232" t="s">
        <v>2</v>
      </c>
      <c r="R129" s="232" t="s">
        <v>17</v>
      </c>
      <c r="S129" s="322"/>
      <c r="T129" s="345"/>
    </row>
    <row r="130" spans="2:20" s="154" customFormat="1" x14ac:dyDescent="0.2">
      <c r="B130" s="138" t="s">
        <v>66</v>
      </c>
      <c r="C130" s="205"/>
      <c r="D130" s="205"/>
      <c r="E130" s="205"/>
      <c r="F130" s="261"/>
      <c r="G130" s="261"/>
      <c r="H130" s="261"/>
      <c r="I130" s="261"/>
      <c r="J130" s="261"/>
      <c r="K130" s="261"/>
      <c r="L130" s="261"/>
      <c r="M130" s="261"/>
      <c r="N130" s="261"/>
      <c r="O130" s="262"/>
      <c r="P130" s="261"/>
      <c r="Q130" s="261"/>
      <c r="R130" s="261"/>
      <c r="S130" s="261"/>
      <c r="T130" s="71"/>
    </row>
    <row r="131" spans="2:20" s="154" customFormat="1" x14ac:dyDescent="0.2">
      <c r="B131" s="279" t="s">
        <v>22</v>
      </c>
      <c r="C131" s="317">
        <f>ROUND(B15*C171,6)</f>
        <v>0.33373599999999998</v>
      </c>
      <c r="D131" s="317">
        <f>ROUND(B15*C172,6)</f>
        <v>4.4595999999999997E-2</v>
      </c>
      <c r="E131" s="317">
        <f>C173</f>
        <v>7.9459999999999999E-3</v>
      </c>
      <c r="F131" s="326">
        <f>SUM(C131:E136)</f>
        <v>0.38627800000000001</v>
      </c>
      <c r="G131" s="316" t="s">
        <v>26</v>
      </c>
      <c r="H131" s="253">
        <f>I178</f>
        <v>0</v>
      </c>
      <c r="I131" s="317">
        <f>ROUND(B15*I184,6)</f>
        <v>0.128966</v>
      </c>
      <c r="J131" s="317">
        <f>C185</f>
        <v>1.186E-3</v>
      </c>
      <c r="K131" s="317">
        <f>C186</f>
        <v>1.4455000000000001E-2</v>
      </c>
      <c r="L131" s="316" t="s">
        <v>26</v>
      </c>
      <c r="M131" s="316" t="s">
        <v>26</v>
      </c>
      <c r="N131" s="316" t="s">
        <v>26</v>
      </c>
      <c r="O131" s="200">
        <f>H131+I131+J131+K131</f>
        <v>0.14460699999999999</v>
      </c>
      <c r="P131" s="317">
        <f>C192</f>
        <v>1.2695E-2</v>
      </c>
      <c r="Q131" s="206">
        <f>C193</f>
        <v>0</v>
      </c>
      <c r="R131" s="317">
        <f>C199</f>
        <v>4.6379999999999998E-3</v>
      </c>
      <c r="S131" s="200">
        <f>P131+Q131+R131</f>
        <v>1.7333000000000001E-2</v>
      </c>
      <c r="T131" s="40">
        <f>F131+O131+S131</f>
        <v>0.54821800000000009</v>
      </c>
    </row>
    <row r="132" spans="2:20" s="154" customFormat="1" x14ac:dyDescent="0.2">
      <c r="B132" s="279" t="s">
        <v>46</v>
      </c>
      <c r="C132" s="317"/>
      <c r="D132" s="317"/>
      <c r="E132" s="317"/>
      <c r="F132" s="326"/>
      <c r="G132" s="316"/>
      <c r="H132" s="253">
        <f t="shared" ref="H132:H136" si="12">I179</f>
        <v>0.22603600000000001</v>
      </c>
      <c r="I132" s="317"/>
      <c r="J132" s="317"/>
      <c r="K132" s="317"/>
      <c r="L132" s="316"/>
      <c r="M132" s="316"/>
      <c r="N132" s="316"/>
      <c r="O132" s="200">
        <f>H132+I131+J131+K131</f>
        <v>0.37064300000000006</v>
      </c>
      <c r="P132" s="317"/>
      <c r="Q132" s="206">
        <f t="shared" ref="Q132:Q136" si="13">C194</f>
        <v>4.6199999999999998E-2</v>
      </c>
      <c r="R132" s="317"/>
      <c r="S132" s="200">
        <f>P131+Q132+R131</f>
        <v>6.3532999999999992E-2</v>
      </c>
      <c r="T132" s="40">
        <f>F131+O132+S132</f>
        <v>0.82045400000000002</v>
      </c>
    </row>
    <row r="133" spans="2:20" s="154" customFormat="1" x14ac:dyDescent="0.2">
      <c r="B133" s="279" t="s">
        <v>8</v>
      </c>
      <c r="C133" s="317"/>
      <c r="D133" s="317"/>
      <c r="E133" s="317"/>
      <c r="F133" s="326"/>
      <c r="G133" s="316"/>
      <c r="H133" s="253">
        <f t="shared" si="12"/>
        <v>0.20688600000000001</v>
      </c>
      <c r="I133" s="317"/>
      <c r="J133" s="317"/>
      <c r="K133" s="317"/>
      <c r="L133" s="316"/>
      <c r="M133" s="316"/>
      <c r="N133" s="316"/>
      <c r="O133" s="200">
        <f>H133+I131+J131+K131</f>
        <v>0.35149300000000006</v>
      </c>
      <c r="P133" s="317"/>
      <c r="Q133" s="206">
        <f t="shared" si="13"/>
        <v>2.7300000000000001E-2</v>
      </c>
      <c r="R133" s="317"/>
      <c r="S133" s="200">
        <f>P131+Q133+R131</f>
        <v>4.4633000000000006E-2</v>
      </c>
      <c r="T133" s="40">
        <f>F131+O133+S133</f>
        <v>0.7824040000000001</v>
      </c>
    </row>
    <row r="134" spans="2:20" s="154" customFormat="1" x14ac:dyDescent="0.2">
      <c r="B134" s="279" t="s">
        <v>9</v>
      </c>
      <c r="C134" s="317"/>
      <c r="D134" s="317"/>
      <c r="E134" s="317"/>
      <c r="F134" s="326"/>
      <c r="G134" s="316"/>
      <c r="H134" s="253">
        <f t="shared" si="12"/>
        <v>0.207756</v>
      </c>
      <c r="I134" s="317"/>
      <c r="J134" s="317"/>
      <c r="K134" s="317"/>
      <c r="L134" s="316"/>
      <c r="M134" s="316"/>
      <c r="N134" s="316"/>
      <c r="O134" s="200">
        <f>H134+I131+J131+K131</f>
        <v>0.35236299999999998</v>
      </c>
      <c r="P134" s="317"/>
      <c r="Q134" s="206">
        <f t="shared" si="13"/>
        <v>2.2100000000000002E-2</v>
      </c>
      <c r="R134" s="317"/>
      <c r="S134" s="200">
        <f>P131+Q134+R131</f>
        <v>3.9432999999999996E-2</v>
      </c>
      <c r="T134" s="40">
        <f>F131+O134+S134</f>
        <v>0.77807399999999993</v>
      </c>
    </row>
    <row r="135" spans="2:20" s="154" customFormat="1" x14ac:dyDescent="0.2">
      <c r="B135" s="279" t="s">
        <v>10</v>
      </c>
      <c r="C135" s="317"/>
      <c r="D135" s="317"/>
      <c r="E135" s="317"/>
      <c r="F135" s="326"/>
      <c r="G135" s="316"/>
      <c r="H135" s="253">
        <f t="shared" si="12"/>
        <v>0.15523699999999999</v>
      </c>
      <c r="I135" s="317"/>
      <c r="J135" s="317"/>
      <c r="K135" s="317"/>
      <c r="L135" s="316"/>
      <c r="M135" s="316"/>
      <c r="N135" s="316"/>
      <c r="O135" s="200">
        <f>H135+I131+J131+K131</f>
        <v>0.299844</v>
      </c>
      <c r="P135" s="317"/>
      <c r="Q135" s="206">
        <f t="shared" si="13"/>
        <v>1.5800000000000002E-2</v>
      </c>
      <c r="R135" s="317"/>
      <c r="S135" s="200">
        <f>P131+Q135+R131</f>
        <v>3.3132999999999996E-2</v>
      </c>
      <c r="T135" s="40">
        <f>F131+O135+S135</f>
        <v>0.71925499999999998</v>
      </c>
    </row>
    <row r="136" spans="2:20" s="154" customFormat="1" x14ac:dyDescent="0.2">
      <c r="B136" s="286" t="s">
        <v>11</v>
      </c>
      <c r="C136" s="318"/>
      <c r="D136" s="318"/>
      <c r="E136" s="318"/>
      <c r="F136" s="327"/>
      <c r="G136" s="319"/>
      <c r="H136" s="263">
        <f t="shared" si="12"/>
        <v>7.8634000000000009E-2</v>
      </c>
      <c r="I136" s="318"/>
      <c r="J136" s="318"/>
      <c r="K136" s="318"/>
      <c r="L136" s="319"/>
      <c r="M136" s="319"/>
      <c r="N136" s="319"/>
      <c r="O136" s="264">
        <f>H136+I131+J131+K131</f>
        <v>0.22324099999999999</v>
      </c>
      <c r="P136" s="318"/>
      <c r="Q136" s="208">
        <f t="shared" si="13"/>
        <v>6.6E-3</v>
      </c>
      <c r="R136" s="318"/>
      <c r="S136" s="264">
        <f>P131+Q136+R131</f>
        <v>2.3932999999999999E-2</v>
      </c>
      <c r="T136" s="40">
        <f>F131+O136+S136</f>
        <v>0.63345200000000002</v>
      </c>
    </row>
    <row r="137" spans="2:20" s="154" customFormat="1" x14ac:dyDescent="0.2">
      <c r="B137" s="285" t="s">
        <v>28</v>
      </c>
      <c r="C137" s="205"/>
      <c r="D137" s="205"/>
      <c r="E137" s="205"/>
      <c r="F137" s="205"/>
      <c r="G137" s="205"/>
      <c r="H137" s="205"/>
      <c r="I137" s="205"/>
      <c r="J137" s="205"/>
      <c r="K137" s="205"/>
      <c r="L137" s="205"/>
      <c r="M137" s="205"/>
      <c r="N137" s="205"/>
      <c r="O137" s="205"/>
      <c r="P137" s="205"/>
      <c r="Q137" s="205"/>
      <c r="R137" s="205"/>
      <c r="S137" s="205"/>
      <c r="T137" s="46"/>
    </row>
    <row r="138" spans="2:20" s="154" customFormat="1" x14ac:dyDescent="0.2">
      <c r="B138" s="279" t="s">
        <v>20</v>
      </c>
      <c r="C138" s="316" t="s">
        <v>26</v>
      </c>
      <c r="D138" s="316" t="s">
        <v>26</v>
      </c>
      <c r="E138" s="314">
        <f>D173</f>
        <v>63.36</v>
      </c>
      <c r="F138" s="309">
        <f>SUM(C138:E140)</f>
        <v>63.36</v>
      </c>
      <c r="G138" s="213">
        <f>I175</f>
        <v>3728.62</v>
      </c>
      <c r="H138" s="316" t="s">
        <v>26</v>
      </c>
      <c r="I138" s="316" t="s">
        <v>26</v>
      </c>
      <c r="J138" s="316" t="s">
        <v>26</v>
      </c>
      <c r="K138" s="316" t="s">
        <v>26</v>
      </c>
      <c r="L138" s="314">
        <f>I187</f>
        <v>0</v>
      </c>
      <c r="M138" s="314">
        <f>I188</f>
        <v>0</v>
      </c>
      <c r="N138" s="314">
        <f>I189</f>
        <v>-3632.24</v>
      </c>
      <c r="O138" s="215">
        <f>G138+L138+M138+N138</f>
        <v>96.380000000000109</v>
      </c>
      <c r="P138" s="316" t="s">
        <v>26</v>
      </c>
      <c r="Q138" s="314">
        <f>D193</f>
        <v>-26.13</v>
      </c>
      <c r="R138" s="316" t="s">
        <v>26</v>
      </c>
      <c r="S138" s="309">
        <f>Q138</f>
        <v>-26.13</v>
      </c>
      <c r="T138" s="50">
        <f>F138+O138+S138</f>
        <v>133.61000000000013</v>
      </c>
    </row>
    <row r="139" spans="2:20" s="154" customFormat="1" x14ac:dyDescent="0.2">
      <c r="B139" s="275" t="s">
        <v>18</v>
      </c>
      <c r="C139" s="317"/>
      <c r="D139" s="317"/>
      <c r="E139" s="314"/>
      <c r="F139" s="309"/>
      <c r="G139" s="213">
        <f t="shared" ref="G139:G140" si="14">I176</f>
        <v>4279.6399999999994</v>
      </c>
      <c r="H139" s="317"/>
      <c r="I139" s="317"/>
      <c r="J139" s="317"/>
      <c r="K139" s="317"/>
      <c r="L139" s="314"/>
      <c r="M139" s="314"/>
      <c r="N139" s="314"/>
      <c r="O139" s="281">
        <f>G139+L138+M138+N138</f>
        <v>647.39999999999964</v>
      </c>
      <c r="P139" s="317"/>
      <c r="Q139" s="314"/>
      <c r="R139" s="317"/>
      <c r="S139" s="309"/>
      <c r="T139" s="151">
        <f>F138+O139+S138</f>
        <v>684.62999999999965</v>
      </c>
    </row>
    <row r="140" spans="2:20" s="154" customFormat="1" x14ac:dyDescent="0.2">
      <c r="B140" s="284" t="s">
        <v>19</v>
      </c>
      <c r="C140" s="318"/>
      <c r="D140" s="318"/>
      <c r="E140" s="315"/>
      <c r="F140" s="310"/>
      <c r="G140" s="216">
        <f t="shared" si="14"/>
        <v>5089.74</v>
      </c>
      <c r="H140" s="318"/>
      <c r="I140" s="318"/>
      <c r="J140" s="318"/>
      <c r="K140" s="318"/>
      <c r="L140" s="315"/>
      <c r="M140" s="315"/>
      <c r="N140" s="315"/>
      <c r="O140" s="282">
        <f>G140+L138+M138+N138</f>
        <v>1457.5</v>
      </c>
      <c r="P140" s="318"/>
      <c r="Q140" s="315"/>
      <c r="R140" s="318"/>
      <c r="S140" s="310"/>
      <c r="T140" s="152">
        <f>F138+O140+S138</f>
        <v>1494.7299999999998</v>
      </c>
    </row>
    <row r="141" spans="2:20" s="154" customFormat="1" ht="25.5" customHeight="1" x14ac:dyDescent="0.2">
      <c r="B141" s="143" t="s">
        <v>31</v>
      </c>
      <c r="C141" s="311" t="s">
        <v>32</v>
      </c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3"/>
    </row>
    <row r="142" spans="2:20" s="154" customFormat="1" x14ac:dyDescent="0.2">
      <c r="B142" s="243" t="s">
        <v>21</v>
      </c>
    </row>
    <row r="163" spans="2:33" x14ac:dyDescent="0.2">
      <c r="B163" s="163"/>
      <c r="AA163" s="158"/>
      <c r="AB163" s="158"/>
      <c r="AC163" s="158"/>
      <c r="AD163" s="158"/>
      <c r="AE163" s="158"/>
      <c r="AF163" s="158"/>
      <c r="AG163" s="158"/>
    </row>
    <row r="164" spans="2:33" x14ac:dyDescent="0.2">
      <c r="B164" s="163"/>
      <c r="AA164" s="158"/>
      <c r="AB164" s="158"/>
      <c r="AC164" s="158"/>
      <c r="AD164" s="158"/>
      <c r="AE164" s="158"/>
      <c r="AF164" s="158"/>
      <c r="AG164" s="158"/>
    </row>
    <row r="165" spans="2:33" x14ac:dyDescent="0.2">
      <c r="B165" s="163"/>
      <c r="AA165" s="158"/>
      <c r="AB165" s="158"/>
      <c r="AC165" s="158"/>
      <c r="AD165" s="158"/>
      <c r="AE165" s="158"/>
      <c r="AF165" s="158"/>
      <c r="AG165" s="158"/>
    </row>
    <row r="166" spans="2:33" x14ac:dyDescent="0.2">
      <c r="B166" s="163"/>
      <c r="AA166" s="158"/>
      <c r="AB166" s="158"/>
      <c r="AC166" s="158"/>
      <c r="AD166" s="158"/>
      <c r="AE166" s="158"/>
      <c r="AF166" s="158"/>
      <c r="AG166" s="158"/>
    </row>
    <row r="167" spans="2:33" x14ac:dyDescent="0.2">
      <c r="B167" s="163"/>
      <c r="AA167" s="158"/>
      <c r="AB167" s="158"/>
      <c r="AC167" s="158"/>
      <c r="AD167" s="158"/>
      <c r="AE167" s="158"/>
      <c r="AF167" s="158"/>
      <c r="AG167" s="158"/>
    </row>
    <row r="168" spans="2:33" x14ac:dyDescent="0.2">
      <c r="B168" s="163"/>
      <c r="AA168" s="158"/>
      <c r="AB168" s="158"/>
      <c r="AC168" s="158"/>
      <c r="AD168" s="158"/>
      <c r="AE168" s="158"/>
      <c r="AF168" s="158"/>
      <c r="AG168" s="158"/>
    </row>
    <row r="169" spans="2:33" x14ac:dyDescent="0.2">
      <c r="B169" s="163"/>
      <c r="AA169" s="158"/>
      <c r="AB169" s="158"/>
      <c r="AC169" s="158"/>
      <c r="AD169" s="158"/>
      <c r="AE169" s="158"/>
      <c r="AF169" s="158"/>
      <c r="AG169" s="158"/>
    </row>
    <row r="170" spans="2:33" s="266" customFormat="1" x14ac:dyDescent="0.2">
      <c r="B170" s="265"/>
    </row>
    <row r="171" spans="2:33" s="266" customFormat="1" ht="12.75" customHeight="1" x14ac:dyDescent="0.2">
      <c r="B171" s="267" t="s">
        <v>13</v>
      </c>
      <c r="C171" s="268">
        <v>8.6639719999999993</v>
      </c>
    </row>
    <row r="172" spans="2:33" s="266" customFormat="1" ht="12.75" customHeight="1" x14ac:dyDescent="0.2">
      <c r="B172" s="267" t="s">
        <v>14</v>
      </c>
      <c r="C172" s="268">
        <v>1.1577310000000001</v>
      </c>
    </row>
    <row r="173" spans="2:33" s="266" customFormat="1" ht="12.75" customHeight="1" x14ac:dyDescent="0.2">
      <c r="B173" s="269" t="s">
        <v>0</v>
      </c>
      <c r="C173" s="270">
        <v>7.9459999999999999E-3</v>
      </c>
      <c r="D173" s="271">
        <v>63.36</v>
      </c>
      <c r="E173" s="271">
        <v>83.2</v>
      </c>
    </row>
    <row r="174" spans="2:33" s="266" customFormat="1" ht="12.75" customHeight="1" x14ac:dyDescent="0.2">
      <c r="B174" s="265"/>
    </row>
    <row r="175" spans="2:33" s="266" customFormat="1" ht="12.75" customHeight="1" x14ac:dyDescent="0.2">
      <c r="B175" s="269" t="s">
        <v>15</v>
      </c>
      <c r="C175" s="271">
        <v>77.95</v>
      </c>
      <c r="D175" s="271">
        <v>67.39</v>
      </c>
      <c r="E175" s="271">
        <v>73.39</v>
      </c>
      <c r="F175" s="271">
        <v>65.88</v>
      </c>
      <c r="G175" s="271">
        <v>85.08</v>
      </c>
      <c r="H175" s="271">
        <v>96.38</v>
      </c>
      <c r="I175" s="271">
        <v>3728.62</v>
      </c>
    </row>
    <row r="176" spans="2:33" s="266" customFormat="1" ht="12.75" customHeight="1" x14ac:dyDescent="0.2">
      <c r="B176" s="269"/>
      <c r="C176" s="271">
        <v>537.88</v>
      </c>
      <c r="D176" s="271">
        <v>469.74</v>
      </c>
      <c r="E176" s="271">
        <v>468.45000000000005</v>
      </c>
      <c r="F176" s="271">
        <v>460.09000000000003</v>
      </c>
      <c r="G176" s="271">
        <v>596.30000000000007</v>
      </c>
      <c r="H176" s="271">
        <v>647.40000000000009</v>
      </c>
      <c r="I176" s="271">
        <v>4279.6399999999994</v>
      </c>
    </row>
    <row r="177" spans="2:9" s="266" customFormat="1" ht="12.75" customHeight="1" x14ac:dyDescent="0.2">
      <c r="B177" s="269"/>
      <c r="C177" s="271">
        <v>1137.8000000000002</v>
      </c>
      <c r="D177" s="271">
        <v>975.12000000000012</v>
      </c>
      <c r="E177" s="271">
        <v>1152.93</v>
      </c>
      <c r="F177" s="271">
        <v>960.54000000000008</v>
      </c>
      <c r="G177" s="271">
        <v>1227.19</v>
      </c>
      <c r="H177" s="271">
        <v>1457.5</v>
      </c>
      <c r="I177" s="271">
        <v>5089.74</v>
      </c>
    </row>
    <row r="178" spans="2:9" s="266" customFormat="1" ht="12.75" customHeight="1" x14ac:dyDescent="0.2">
      <c r="B178" s="269" t="s">
        <v>16</v>
      </c>
      <c r="C178" s="270">
        <v>0</v>
      </c>
      <c r="D178" s="270">
        <v>0</v>
      </c>
      <c r="E178" s="270">
        <v>0</v>
      </c>
      <c r="F178" s="270">
        <v>0</v>
      </c>
      <c r="G178" s="270">
        <v>0</v>
      </c>
      <c r="H178" s="270">
        <v>0</v>
      </c>
      <c r="I178" s="270">
        <v>0</v>
      </c>
    </row>
    <row r="179" spans="2:9" s="266" customFormat="1" ht="12.75" customHeight="1" x14ac:dyDescent="0.2">
      <c r="C179" s="270">
        <v>9.4791000000000014E-2</v>
      </c>
      <c r="D179" s="270">
        <v>6.9823999999999997E-2</v>
      </c>
      <c r="E179" s="270">
        <v>9.5524999999999999E-2</v>
      </c>
      <c r="F179" s="270">
        <v>0.11729200000000001</v>
      </c>
      <c r="G179" s="270">
        <v>0.16543099999999999</v>
      </c>
      <c r="H179" s="270">
        <v>0.22603600000000001</v>
      </c>
      <c r="I179" s="270">
        <v>0.22603600000000001</v>
      </c>
    </row>
    <row r="180" spans="2:9" s="266" customFormat="1" ht="12.75" customHeight="1" x14ac:dyDescent="0.2">
      <c r="B180" s="265"/>
      <c r="C180" s="270">
        <v>8.6760000000000004E-2</v>
      </c>
      <c r="D180" s="270">
        <v>6.3909000000000007E-2</v>
      </c>
      <c r="E180" s="270">
        <v>8.7431999999999996E-2</v>
      </c>
      <c r="F180" s="270">
        <v>0.107354</v>
      </c>
      <c r="G180" s="270">
        <v>0.15141499999999999</v>
      </c>
      <c r="H180" s="270">
        <v>0.20688600000000001</v>
      </c>
      <c r="I180" s="270">
        <v>0.20688600000000001</v>
      </c>
    </row>
    <row r="181" spans="2:9" s="266" customFormat="1" ht="12.75" customHeight="1" x14ac:dyDescent="0.2">
      <c r="B181" s="265"/>
      <c r="C181" s="270">
        <v>8.7125000000000008E-2</v>
      </c>
      <c r="D181" s="270">
        <v>6.4177999999999999E-2</v>
      </c>
      <c r="E181" s="270">
        <v>8.7799999999999989E-2</v>
      </c>
      <c r="F181" s="270">
        <v>0.107806</v>
      </c>
      <c r="G181" s="270">
        <v>0.15205199999999999</v>
      </c>
      <c r="H181" s="270">
        <v>0.207756</v>
      </c>
      <c r="I181" s="270">
        <v>0.207756</v>
      </c>
    </row>
    <row r="182" spans="2:9" s="266" customFormat="1" ht="12.75" customHeight="1" x14ac:dyDescent="0.2">
      <c r="B182" s="265"/>
      <c r="C182" s="270">
        <v>6.5099999999999991E-2</v>
      </c>
      <c r="D182" s="270">
        <v>4.7953999999999997E-2</v>
      </c>
      <c r="E182" s="270">
        <v>6.5604999999999997E-2</v>
      </c>
      <c r="F182" s="270">
        <v>8.0554000000000001E-2</v>
      </c>
      <c r="G182" s="270">
        <v>0.11361399999999999</v>
      </c>
      <c r="H182" s="270">
        <v>0.15523699999999999</v>
      </c>
      <c r="I182" s="270">
        <v>0.15523699999999999</v>
      </c>
    </row>
    <row r="183" spans="2:9" s="266" customFormat="1" ht="12.75" customHeight="1" x14ac:dyDescent="0.2">
      <c r="B183" s="265"/>
      <c r="C183" s="270">
        <v>3.2975999999999998E-2</v>
      </c>
      <c r="D183" s="270">
        <v>2.4291E-2</v>
      </c>
      <c r="E183" s="270">
        <v>3.3231000000000004E-2</v>
      </c>
      <c r="F183" s="270">
        <v>4.0804E-2</v>
      </c>
      <c r="G183" s="270">
        <v>5.7549999999999997E-2</v>
      </c>
      <c r="H183" s="270">
        <v>7.8634000000000009E-2</v>
      </c>
      <c r="I183" s="270">
        <v>7.8634000000000009E-2</v>
      </c>
    </row>
    <row r="184" spans="2:9" s="266" customFormat="1" ht="12.75" customHeight="1" x14ac:dyDescent="0.2">
      <c r="B184" s="267" t="s">
        <v>6</v>
      </c>
      <c r="C184" s="268">
        <v>3.348017</v>
      </c>
      <c r="D184" s="268">
        <v>3.348017</v>
      </c>
      <c r="E184" s="268">
        <v>3.348017</v>
      </c>
      <c r="F184" s="268">
        <v>3.348017</v>
      </c>
      <c r="G184" s="268">
        <v>3.348017</v>
      </c>
      <c r="H184" s="268">
        <v>3.348017</v>
      </c>
      <c r="I184" s="268">
        <v>3.348017</v>
      </c>
    </row>
    <row r="185" spans="2:9" s="266" customFormat="1" ht="12.75" customHeight="1" x14ac:dyDescent="0.2">
      <c r="B185" s="269" t="s">
        <v>5</v>
      </c>
      <c r="C185" s="270">
        <v>1.186E-3</v>
      </c>
    </row>
    <row r="186" spans="2:9" s="266" customFormat="1" ht="12.75" customHeight="1" x14ac:dyDescent="0.2">
      <c r="B186" s="269" t="s">
        <v>1</v>
      </c>
      <c r="C186" s="270">
        <v>1.4455000000000001E-2</v>
      </c>
    </row>
    <row r="187" spans="2:9" s="266" customFormat="1" ht="12.75" customHeight="1" x14ac:dyDescent="0.2">
      <c r="B187" s="269" t="s">
        <v>23</v>
      </c>
      <c r="C187" s="272">
        <v>-0.03</v>
      </c>
      <c r="D187" s="272">
        <v>-0.25</v>
      </c>
      <c r="E187" s="272">
        <v>0</v>
      </c>
      <c r="F187" s="272">
        <v>0</v>
      </c>
      <c r="G187" s="272">
        <v>-0.34</v>
      </c>
      <c r="H187" s="272">
        <v>0</v>
      </c>
      <c r="I187" s="272">
        <v>0</v>
      </c>
    </row>
    <row r="188" spans="2:9" s="266" customFormat="1" ht="12.75" customHeight="1" x14ac:dyDescent="0.2">
      <c r="B188" s="269" t="s">
        <v>24</v>
      </c>
      <c r="C188" s="272">
        <v>0.08</v>
      </c>
      <c r="D188" s="272">
        <v>0.06</v>
      </c>
      <c r="E188" s="272">
        <v>0</v>
      </c>
      <c r="F188" s="272">
        <v>0</v>
      </c>
      <c r="G188" s="272">
        <v>-0.56999999999999995</v>
      </c>
      <c r="H188" s="272">
        <v>0</v>
      </c>
      <c r="I188" s="272">
        <v>0</v>
      </c>
    </row>
    <row r="189" spans="2:9" s="266" customFormat="1" ht="12.75" customHeight="1" x14ac:dyDescent="0.2">
      <c r="B189" s="269" t="s">
        <v>47</v>
      </c>
      <c r="C189" s="272">
        <v>0</v>
      </c>
      <c r="D189" s="272">
        <v>0</v>
      </c>
      <c r="E189" s="272">
        <v>0</v>
      </c>
      <c r="F189" s="272">
        <v>0</v>
      </c>
      <c r="G189" s="272">
        <v>0</v>
      </c>
      <c r="H189" s="272">
        <v>0</v>
      </c>
      <c r="I189" s="272">
        <v>-3632.24</v>
      </c>
    </row>
    <row r="190" spans="2:9" s="266" customFormat="1" ht="12.75" customHeight="1" x14ac:dyDescent="0.2">
      <c r="B190" s="265"/>
    </row>
    <row r="191" spans="2:9" s="266" customFormat="1" ht="12.75" customHeight="1" x14ac:dyDescent="0.2">
      <c r="B191" s="269" t="s">
        <v>3</v>
      </c>
      <c r="C191" s="270">
        <v>0</v>
      </c>
      <c r="D191" s="266">
        <v>0</v>
      </c>
    </row>
    <row r="192" spans="2:9" s="266" customFormat="1" ht="12.75" customHeight="1" x14ac:dyDescent="0.2">
      <c r="B192" s="269" t="s">
        <v>4</v>
      </c>
      <c r="C192" s="270">
        <v>1.2695E-2</v>
      </c>
    </row>
    <row r="193" spans="2:4" s="266" customFormat="1" ht="12.75" customHeight="1" x14ac:dyDescent="0.2">
      <c r="B193" s="269" t="s">
        <v>2</v>
      </c>
      <c r="C193" s="270">
        <v>0</v>
      </c>
      <c r="D193" s="271">
        <v>-26.13</v>
      </c>
    </row>
    <row r="194" spans="2:4" s="266" customFormat="1" ht="12.75" customHeight="1" x14ac:dyDescent="0.2">
      <c r="C194" s="270">
        <v>4.6199999999999998E-2</v>
      </c>
    </row>
    <row r="195" spans="2:4" s="266" customFormat="1" ht="12.75" customHeight="1" x14ac:dyDescent="0.2">
      <c r="B195" s="265"/>
      <c r="C195" s="270">
        <v>2.7300000000000001E-2</v>
      </c>
    </row>
    <row r="196" spans="2:4" s="266" customFormat="1" ht="12.75" customHeight="1" x14ac:dyDescent="0.2">
      <c r="B196" s="265"/>
      <c r="C196" s="270">
        <v>2.2100000000000002E-2</v>
      </c>
    </row>
    <row r="197" spans="2:4" s="266" customFormat="1" ht="12.75" customHeight="1" x14ac:dyDescent="0.2">
      <c r="B197" s="265"/>
      <c r="C197" s="270">
        <v>1.5800000000000002E-2</v>
      </c>
    </row>
    <row r="198" spans="2:4" s="266" customFormat="1" ht="12.75" customHeight="1" x14ac:dyDescent="0.2">
      <c r="B198" s="265"/>
      <c r="C198" s="270">
        <v>6.6E-3</v>
      </c>
    </row>
    <row r="199" spans="2:4" s="266" customFormat="1" ht="12.75" customHeight="1" x14ac:dyDescent="0.2">
      <c r="B199" s="269" t="s">
        <v>17</v>
      </c>
      <c r="C199" s="270">
        <v>4.6379999999999998E-3</v>
      </c>
    </row>
    <row r="200" spans="2:4" s="266" customFormat="1" x14ac:dyDescent="0.2">
      <c r="B200" s="265"/>
    </row>
  </sheetData>
  <mergeCells count="232">
    <mergeCell ref="C141:T141"/>
    <mergeCell ref="F19:F21"/>
    <mergeCell ref="O19:O21"/>
    <mergeCell ref="S19:S21"/>
    <mergeCell ref="C23:C28"/>
    <mergeCell ref="D23:D28"/>
    <mergeCell ref="E23:E28"/>
    <mergeCell ref="F23:F28"/>
    <mergeCell ref="G23:G28"/>
    <mergeCell ref="I23:I28"/>
    <mergeCell ref="M30:M32"/>
    <mergeCell ref="N30:N32"/>
    <mergeCell ref="P30:P32"/>
    <mergeCell ref="Q30:Q32"/>
    <mergeCell ref="R30:R32"/>
    <mergeCell ref="S30:S32"/>
    <mergeCell ref="R23:R28"/>
    <mergeCell ref="C30:C32"/>
    <mergeCell ref="D30:D32"/>
    <mergeCell ref="E30:E32"/>
    <mergeCell ref="F30:F32"/>
    <mergeCell ref="H30:H32"/>
    <mergeCell ref="I30:I32"/>
    <mergeCell ref="J30:J32"/>
    <mergeCell ref="K30:K32"/>
    <mergeCell ref="L30:L32"/>
    <mergeCell ref="J23:J28"/>
    <mergeCell ref="K23:K28"/>
    <mergeCell ref="L23:L28"/>
    <mergeCell ref="M23:M28"/>
    <mergeCell ref="N23:N28"/>
    <mergeCell ref="P23:P28"/>
    <mergeCell ref="F37:F39"/>
    <mergeCell ref="O37:O39"/>
    <mergeCell ref="S37:S39"/>
    <mergeCell ref="C41:C46"/>
    <mergeCell ref="D41:D46"/>
    <mergeCell ref="E41:E46"/>
    <mergeCell ref="F41:F46"/>
    <mergeCell ref="G41:G46"/>
    <mergeCell ref="I41:I46"/>
    <mergeCell ref="C33:T33"/>
    <mergeCell ref="M48:M50"/>
    <mergeCell ref="N48:N50"/>
    <mergeCell ref="P48:P50"/>
    <mergeCell ref="Q48:Q50"/>
    <mergeCell ref="R48:R50"/>
    <mergeCell ref="S48:S50"/>
    <mergeCell ref="R41:R46"/>
    <mergeCell ref="C48:C50"/>
    <mergeCell ref="D48:D50"/>
    <mergeCell ref="E48:E50"/>
    <mergeCell ref="F48:F50"/>
    <mergeCell ref="H48:H50"/>
    <mergeCell ref="I48:I50"/>
    <mergeCell ref="J48:J50"/>
    <mergeCell ref="K48:K50"/>
    <mergeCell ref="L48:L50"/>
    <mergeCell ref="J41:J46"/>
    <mergeCell ref="K41:K46"/>
    <mergeCell ref="L41:L46"/>
    <mergeCell ref="M41:M46"/>
    <mergeCell ref="N41:N46"/>
    <mergeCell ref="P41:P46"/>
    <mergeCell ref="F55:F57"/>
    <mergeCell ref="O55:O57"/>
    <mergeCell ref="S55:S57"/>
    <mergeCell ref="C51:T51"/>
    <mergeCell ref="R59:R64"/>
    <mergeCell ref="C66:C68"/>
    <mergeCell ref="D66:D68"/>
    <mergeCell ref="E66:E68"/>
    <mergeCell ref="F66:F68"/>
    <mergeCell ref="H66:H68"/>
    <mergeCell ref="I66:I68"/>
    <mergeCell ref="J66:J68"/>
    <mergeCell ref="K66:K68"/>
    <mergeCell ref="L66:L68"/>
    <mergeCell ref="J59:J64"/>
    <mergeCell ref="K59:K64"/>
    <mergeCell ref="L59:L64"/>
    <mergeCell ref="M59:M64"/>
    <mergeCell ref="N59:N64"/>
    <mergeCell ref="P59:P64"/>
    <mergeCell ref="C59:C64"/>
    <mergeCell ref="D59:D64"/>
    <mergeCell ref="E59:E64"/>
    <mergeCell ref="F59:F64"/>
    <mergeCell ref="G59:G64"/>
    <mergeCell ref="I59:I64"/>
    <mergeCell ref="O73:O75"/>
    <mergeCell ref="S73:S75"/>
    <mergeCell ref="C77:C82"/>
    <mergeCell ref="D77:D82"/>
    <mergeCell ref="E77:E82"/>
    <mergeCell ref="F77:F82"/>
    <mergeCell ref="G77:G82"/>
    <mergeCell ref="I77:I82"/>
    <mergeCell ref="M66:M68"/>
    <mergeCell ref="N66:N68"/>
    <mergeCell ref="P66:P68"/>
    <mergeCell ref="Q66:Q68"/>
    <mergeCell ref="R66:R68"/>
    <mergeCell ref="S66:S68"/>
    <mergeCell ref="C69:T69"/>
    <mergeCell ref="R77:R82"/>
    <mergeCell ref="J77:J82"/>
    <mergeCell ref="K77:K82"/>
    <mergeCell ref="L77:L82"/>
    <mergeCell ref="M77:M82"/>
    <mergeCell ref="N77:N82"/>
    <mergeCell ref="P77:P82"/>
    <mergeCell ref="F73:F75"/>
    <mergeCell ref="S91:S93"/>
    <mergeCell ref="C95:C100"/>
    <mergeCell ref="D95:D100"/>
    <mergeCell ref="E95:E100"/>
    <mergeCell ref="F95:F100"/>
    <mergeCell ref="G95:G100"/>
    <mergeCell ref="I95:I100"/>
    <mergeCell ref="M84:M86"/>
    <mergeCell ref="N84:N86"/>
    <mergeCell ref="P84:P86"/>
    <mergeCell ref="Q84:Q86"/>
    <mergeCell ref="R84:R86"/>
    <mergeCell ref="S84:S86"/>
    <mergeCell ref="C84:C86"/>
    <mergeCell ref="D84:D86"/>
    <mergeCell ref="E84:E86"/>
    <mergeCell ref="F84:F86"/>
    <mergeCell ref="H84:H86"/>
    <mergeCell ref="I84:I86"/>
    <mergeCell ref="J84:J86"/>
    <mergeCell ref="K84:K86"/>
    <mergeCell ref="L84:L86"/>
    <mergeCell ref="L102:L104"/>
    <mergeCell ref="J95:J100"/>
    <mergeCell ref="K95:K100"/>
    <mergeCell ref="L95:L100"/>
    <mergeCell ref="M95:M100"/>
    <mergeCell ref="N95:N100"/>
    <mergeCell ref="P95:P100"/>
    <mergeCell ref="F91:F93"/>
    <mergeCell ref="O91:O93"/>
    <mergeCell ref="O109:O111"/>
    <mergeCell ref="S109:S111"/>
    <mergeCell ref="C113:C118"/>
    <mergeCell ref="D113:D118"/>
    <mergeCell ref="E113:E118"/>
    <mergeCell ref="F113:F118"/>
    <mergeCell ref="G113:G118"/>
    <mergeCell ref="I113:I118"/>
    <mergeCell ref="C87:T87"/>
    <mergeCell ref="M102:M104"/>
    <mergeCell ref="N102:N104"/>
    <mergeCell ref="P102:P104"/>
    <mergeCell ref="Q102:Q104"/>
    <mergeCell ref="R102:R104"/>
    <mergeCell ref="S102:S104"/>
    <mergeCell ref="R95:R100"/>
    <mergeCell ref="C102:C104"/>
    <mergeCell ref="D102:D104"/>
    <mergeCell ref="E102:E104"/>
    <mergeCell ref="F102:F104"/>
    <mergeCell ref="H102:H104"/>
    <mergeCell ref="I102:I104"/>
    <mergeCell ref="J102:J104"/>
    <mergeCell ref="K102:K104"/>
    <mergeCell ref="C105:T105"/>
    <mergeCell ref="M120:M122"/>
    <mergeCell ref="N120:N122"/>
    <mergeCell ref="P120:P122"/>
    <mergeCell ref="Q120:Q122"/>
    <mergeCell ref="R120:R122"/>
    <mergeCell ref="S120:S122"/>
    <mergeCell ref="R113:R118"/>
    <mergeCell ref="C120:C122"/>
    <mergeCell ref="D120:D122"/>
    <mergeCell ref="E120:E122"/>
    <mergeCell ref="F120:F122"/>
    <mergeCell ref="H120:H122"/>
    <mergeCell ref="I120:I122"/>
    <mergeCell ref="J120:J122"/>
    <mergeCell ref="K120:K122"/>
    <mergeCell ref="L120:L122"/>
    <mergeCell ref="J113:J118"/>
    <mergeCell ref="K113:K118"/>
    <mergeCell ref="L113:L118"/>
    <mergeCell ref="M113:M118"/>
    <mergeCell ref="N113:N118"/>
    <mergeCell ref="P113:P118"/>
    <mergeCell ref="F109:F111"/>
    <mergeCell ref="S127:S129"/>
    <mergeCell ref="C131:C136"/>
    <mergeCell ref="D131:D136"/>
    <mergeCell ref="E131:E136"/>
    <mergeCell ref="F131:F136"/>
    <mergeCell ref="G131:G136"/>
    <mergeCell ref="I131:I136"/>
    <mergeCell ref="C123:T123"/>
    <mergeCell ref="B8:T8"/>
    <mergeCell ref="T19:T21"/>
    <mergeCell ref="T37:T39"/>
    <mergeCell ref="T55:T57"/>
    <mergeCell ref="T73:T75"/>
    <mergeCell ref="T91:T93"/>
    <mergeCell ref="T109:T111"/>
    <mergeCell ref="T127:T129"/>
    <mergeCell ref="J131:J136"/>
    <mergeCell ref="K131:K136"/>
    <mergeCell ref="L131:L136"/>
    <mergeCell ref="M131:M136"/>
    <mergeCell ref="N131:N136"/>
    <mergeCell ref="P131:P136"/>
    <mergeCell ref="F127:F129"/>
    <mergeCell ref="O127:O129"/>
    <mergeCell ref="Q138:Q140"/>
    <mergeCell ref="R138:R140"/>
    <mergeCell ref="S138:S140"/>
    <mergeCell ref="R131:R136"/>
    <mergeCell ref="C138:C140"/>
    <mergeCell ref="D138:D140"/>
    <mergeCell ref="E138:E140"/>
    <mergeCell ref="F138:F140"/>
    <mergeCell ref="H138:H140"/>
    <mergeCell ref="I138:I140"/>
    <mergeCell ref="J138:J140"/>
    <mergeCell ref="K138:K140"/>
    <mergeCell ref="L138:L140"/>
    <mergeCell ref="M138:M140"/>
    <mergeCell ref="N138:N140"/>
    <mergeCell ref="P138:P14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58970736D07C54F8E5136EABC1807DE" ma:contentTypeVersion="16" ma:contentTypeDescription="Creare un nuovo documento." ma:contentTypeScope="" ma:versionID="e3bfb62ad95620b64600295f84280490">
  <xsd:schema xmlns:xsd="http://www.w3.org/2001/XMLSchema" xmlns:xs="http://www.w3.org/2001/XMLSchema" xmlns:p="http://schemas.microsoft.com/office/2006/metadata/properties" xmlns:ns2="b5503c1f-7eb9-49e8-83e1-bc9d8b943636" xmlns:ns3="b7d55599-855b-4516-bbb1-2fae3620de96" targetNamespace="http://schemas.microsoft.com/office/2006/metadata/properties" ma:root="true" ma:fieldsID="ddcb026c246fd726a29f715380e36d93" ns2:_="" ns3:_="">
    <xsd:import namespace="b5503c1f-7eb9-49e8-83e1-bc9d8b943636"/>
    <xsd:import namespace="b7d55599-855b-4516-bbb1-2fae3620de9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503c1f-7eb9-49e8-83e1-bc9d8b94363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a80affac-8c33-4d97-bb50-84f6a7cdd8b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d55599-855b-4516-bbb1-2fae3620de96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5503c1f-7eb9-49e8-83e1-bc9d8b943636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359AC7F-F7F5-475C-9BB3-0ED346CE92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503c1f-7eb9-49e8-83e1-bc9d8b943636"/>
    <ds:schemaRef ds:uri="b7d55599-855b-4516-bbb1-2fae3620de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104BE8C-6583-4793-829C-3F6B1DF289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496687-0BD5-480E-B134-AD8F9859F1FC}">
  <ds:schemaRefs>
    <ds:schemaRef ds:uri="http://purl.org/dc/elements/1.1/"/>
    <ds:schemaRef ds:uri="http://schemas.microsoft.com/office/2006/metadata/properties"/>
    <ds:schemaRef ds:uri="5172b3b8-0cfe-401b-b23a-ea16b169dd37"/>
    <ds:schemaRef ds:uri="http://purl.org/dc/terms/"/>
    <ds:schemaRef ds:uri="332a2189-fff9-42ad-a7c6-9766792e8fc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  <ds:schemaRef ds:uri="b5503c1f-7eb9-49e8-83e1-bc9d8b94363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12</vt:i4>
      </vt:variant>
    </vt:vector>
  </HeadingPairs>
  <TitlesOfParts>
    <vt:vector size="12" baseType="lpstr">
      <vt:lpstr>dic 2024</vt:lpstr>
      <vt:lpstr>nov 2024</vt:lpstr>
      <vt:lpstr>ott 2024</vt:lpstr>
      <vt:lpstr>set 2024</vt:lpstr>
      <vt:lpstr>ago 2024</vt:lpstr>
      <vt:lpstr>lug 2024</vt:lpstr>
      <vt:lpstr>giu 2024</vt:lpstr>
      <vt:lpstr>mag 2024</vt:lpstr>
      <vt:lpstr>apr 2024</vt:lpstr>
      <vt:lpstr>mar 2024</vt:lpstr>
      <vt:lpstr>feb 2024</vt:lpstr>
      <vt:lpstr>gen 2024</vt:lpstr>
    </vt:vector>
  </TitlesOfParts>
  <Company>AEEG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Malanca Beatrice</cp:lastModifiedBy>
  <cp:lastPrinted>2017-06-29T08:13:09Z</cp:lastPrinted>
  <dcterms:created xsi:type="dcterms:W3CDTF">2009-10-13T08:26:08Z</dcterms:created>
  <dcterms:modified xsi:type="dcterms:W3CDTF">2025-01-07T11:52:02Z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0x010100458970736D07C54F8E5136EABC1807DE</vt:lpwstr>
  </property>
  <property fmtid="{D5CDD505-2E9C-101B-9397-08002B2CF9AE}" pid="3" name="Order">
    <vt:r8>771200</vt:r8>
  </property>
  <property fmtid="{D5CDD505-2E9C-101B-9397-08002B2CF9AE}" pid="4" name="MediaServiceImageTags">
    <vt:lpwstr/>
  </property>
</Properties>
</file>